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mben\Desktop\Balansai 2026-06-30 GKC\"/>
    </mc:Choice>
  </mc:AlternateContent>
  <xr:revisionPtr revIDLastSave="0" documentId="13_ncr:1_{8E39248A-B110-4230-999B-BCA995F1E549}" xr6:coauthVersionLast="47" xr6:coauthVersionMax="47" xr10:uidLastSave="{00000000-0000-0000-0000-000000000000}"/>
  <bookViews>
    <workbookView xWindow="1125" yWindow="1110" windowWidth="24690" windowHeight="14265" activeTab="2" xr2:uid="{9747D95F-781F-4A4C-9997-841E9C92888A}"/>
  </bookViews>
  <sheets>
    <sheet name="FBA" sheetId="1" r:id="rId1"/>
    <sheet name="VRA" sheetId="2" r:id="rId2"/>
    <sheet name="VSAFAS 20" sheetId="3" r:id="rId3"/>
  </sheets>
  <definedNames>
    <definedName name="_xlnm.Print_Titles" localSheetId="0">FBA!$19:$19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6" i="3" l="1"/>
  <c r="N25" i="3"/>
  <c r="M24" i="3"/>
  <c r="L24" i="3"/>
  <c r="K24" i="3"/>
  <c r="J24" i="3"/>
  <c r="I24" i="3"/>
  <c r="H24" i="3"/>
  <c r="G24" i="3"/>
  <c r="G27" i="3" s="1"/>
  <c r="F24" i="3"/>
  <c r="E24" i="3"/>
  <c r="D24" i="3"/>
  <c r="N23" i="3"/>
  <c r="N22" i="3"/>
  <c r="M21" i="3"/>
  <c r="L21" i="3"/>
  <c r="K21" i="3"/>
  <c r="J21" i="3"/>
  <c r="I21" i="3"/>
  <c r="H21" i="3"/>
  <c r="G21" i="3"/>
  <c r="F21" i="3"/>
  <c r="E21" i="3"/>
  <c r="D21" i="3"/>
  <c r="N20" i="3"/>
  <c r="N19" i="3"/>
  <c r="M18" i="3"/>
  <c r="L18" i="3"/>
  <c r="K18" i="3"/>
  <c r="J18" i="3"/>
  <c r="I18" i="3"/>
  <c r="H18" i="3"/>
  <c r="G18" i="3"/>
  <c r="F18" i="3"/>
  <c r="E18" i="3"/>
  <c r="D18" i="3"/>
  <c r="N17" i="3"/>
  <c r="N16" i="3"/>
  <c r="M15" i="3"/>
  <c r="L15" i="3"/>
  <c r="K15" i="3"/>
  <c r="J15" i="3"/>
  <c r="I15" i="3"/>
  <c r="H15" i="3"/>
  <c r="G15" i="3"/>
  <c r="F15" i="3"/>
  <c r="E15" i="3"/>
  <c r="N15" i="3" s="1"/>
  <c r="D15" i="3"/>
  <c r="N14" i="3"/>
  <c r="N13" i="3"/>
  <c r="M12" i="3"/>
  <c r="M27" i="3" s="1"/>
  <c r="L12" i="3"/>
  <c r="K12" i="3"/>
  <c r="K27" i="3" s="1"/>
  <c r="J12" i="3"/>
  <c r="J27" i="3" s="1"/>
  <c r="I12" i="3"/>
  <c r="I27" i="3" s="1"/>
  <c r="H12" i="3"/>
  <c r="G12" i="3"/>
  <c r="F12" i="3"/>
  <c r="F27" i="3" s="1"/>
  <c r="E12" i="3"/>
  <c r="E27" i="3" s="1"/>
  <c r="D12" i="3"/>
  <c r="J44" i="2"/>
  <c r="J41" i="2"/>
  <c r="J40" i="2"/>
  <c r="J33" i="2"/>
  <c r="J29" i="2"/>
  <c r="J28" i="2"/>
  <c r="J22" i="2"/>
  <c r="J21" i="2"/>
  <c r="J56" i="2" s="1"/>
  <c r="J60" i="2" s="1"/>
  <c r="I44" i="2"/>
  <c r="I41" i="2"/>
  <c r="I40" i="2" s="1"/>
  <c r="I33" i="2"/>
  <c r="I29" i="2"/>
  <c r="I28" i="2"/>
  <c r="I22" i="2"/>
  <c r="I21" i="2" s="1"/>
  <c r="H79" i="1"/>
  <c r="H74" i="1"/>
  <c r="H72" i="1"/>
  <c r="H69" i="1"/>
  <c r="H64" i="1"/>
  <c r="H61" i="1"/>
  <c r="H59" i="1"/>
  <c r="H53" i="1"/>
  <c r="H44" i="1"/>
  <c r="H41" i="1"/>
  <c r="H52" i="1" s="1"/>
  <c r="H27" i="1"/>
  <c r="H22" i="1"/>
  <c r="H21" i="1"/>
  <c r="N21" i="3" l="1"/>
  <c r="N18" i="3"/>
  <c r="H27" i="3"/>
  <c r="L27" i="3"/>
  <c r="N12" i="3"/>
  <c r="N24" i="3"/>
  <c r="D27" i="3"/>
  <c r="I56" i="2"/>
  <c r="I60" i="2" s="1"/>
  <c r="G79" i="1"/>
  <c r="G74" i="1"/>
  <c r="G72" i="1"/>
  <c r="G69" i="1"/>
  <c r="G64" i="1"/>
  <c r="G59" i="1" s="1"/>
  <c r="G61" i="1"/>
  <c r="G53" i="1"/>
  <c r="G44" i="1"/>
  <c r="G41" i="1" s="1"/>
  <c r="G27" i="1"/>
  <c r="G22" i="1"/>
  <c r="G21" i="1"/>
  <c r="N27" i="3" l="1"/>
  <c r="G52" i="1"/>
  <c r="G82" i="1"/>
  <c r="H8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ketvirtas</author>
  </authors>
  <commentList>
    <comment ref="G37" authorId="0" shapeId="0" xr:uid="{E528EE87-8012-4D90-B36A-D2D885293556}">
      <text>
        <r>
          <rPr>
            <sz val="9"/>
            <color indexed="8"/>
            <rFont val="Tahoma"/>
            <family val="2"/>
            <charset val="186"/>
          </rPr>
          <t>#02_1_G39#</t>
        </r>
      </text>
    </comment>
    <comment ref="H37" authorId="0" shapeId="0" xr:uid="{C88D976C-2092-4E4D-BB98-9F1D57110649}">
      <text>
        <r>
          <rPr>
            <sz val="9"/>
            <color indexed="8"/>
            <rFont val="Tahoma"/>
            <family val="2"/>
            <charset val="186"/>
          </rPr>
          <t>#02_1_G39#</t>
        </r>
      </text>
    </comment>
    <comment ref="G38" authorId="0" shapeId="0" xr:uid="{A7698732-3764-4DB4-9E41-2F1AB4009E41}">
      <text>
        <r>
          <rPr>
            <sz val="9"/>
            <color indexed="8"/>
            <rFont val="Tahoma"/>
            <family val="2"/>
            <charset val="186"/>
          </rPr>
          <t>#02_1_G39#</t>
        </r>
      </text>
    </comment>
    <comment ref="G63" authorId="0" shapeId="0" xr:uid="{DFC099A4-2238-4A53-B58F-335883205D6A}">
      <text>
        <r>
          <rPr>
            <sz val="9"/>
            <color indexed="8"/>
            <rFont val="Tahoma"/>
            <family val="2"/>
            <charset val="186"/>
          </rPr>
          <t>#02_1_G68#</t>
        </r>
      </text>
    </comment>
    <comment ref="G68" authorId="0" shapeId="0" xr:uid="{34E04376-6E53-4EB1-BDB4-2289C53B830D}">
      <text>
        <r>
          <rPr>
            <sz val="9"/>
            <color indexed="8"/>
            <rFont val="Tahoma"/>
            <family val="2"/>
            <charset val="186"/>
          </rPr>
          <t>#02_1_G81#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ketvirtas</author>
  </authors>
  <commentList>
    <comment ref="I23" authorId="0" shapeId="0" xr:uid="{F35B0456-D917-4F5C-A9AB-726C6BE385DB}">
      <text>
        <r>
          <rPr>
            <sz val="9"/>
            <color indexed="8"/>
            <rFont val="Tahoma"/>
            <family val="2"/>
            <charset val="186"/>
          </rPr>
          <t xml:space="preserve">#03_2_I23#
</t>
        </r>
      </text>
    </comment>
    <comment ref="I24" authorId="0" shapeId="0" xr:uid="{1DD59906-36B3-419C-ABBE-63468B7AEFDA}">
      <text>
        <r>
          <rPr>
            <sz val="9"/>
            <color indexed="8"/>
            <rFont val="Tahoma"/>
            <family val="2"/>
            <charset val="186"/>
          </rPr>
          <t xml:space="preserve">#03_2_I24#
</t>
        </r>
      </text>
    </comment>
    <comment ref="I25" authorId="0" shapeId="0" xr:uid="{5C439E61-3913-4786-B4EF-5875F7458624}">
      <text>
        <r>
          <rPr>
            <sz val="9"/>
            <color indexed="8"/>
            <rFont val="Tahoma"/>
            <family val="2"/>
            <charset val="186"/>
          </rPr>
          <t>#03_2_I25#</t>
        </r>
      </text>
    </comment>
    <comment ref="I26" authorId="0" shapeId="0" xr:uid="{01A497C1-4050-4669-9A80-B37C993EFBD7}">
      <text>
        <r>
          <rPr>
            <sz val="9"/>
            <color indexed="8"/>
            <rFont val="Tahoma"/>
            <family val="2"/>
            <charset val="186"/>
          </rPr>
          <t>#03_2_I26#</t>
        </r>
      </text>
    </comment>
    <comment ref="I27" authorId="0" shapeId="0" xr:uid="{663C9B1C-6A23-400F-844D-961EB36F7B7F}">
      <text>
        <r>
          <rPr>
            <sz val="9"/>
            <color indexed="8"/>
            <rFont val="Tahoma"/>
            <family val="2"/>
            <charset val="186"/>
          </rPr>
          <t>#03_2_I26#</t>
        </r>
      </text>
    </comment>
    <comment ref="I41" authorId="0" shapeId="0" xr:uid="{49867347-8D91-4DE5-831C-8B3DFD5CAB0D}">
      <text>
        <r>
          <rPr>
            <sz val="9"/>
            <color indexed="8"/>
            <rFont val="Tahoma"/>
            <family val="2"/>
            <charset val="186"/>
          </rPr>
          <t>#03_2_I32#</t>
        </r>
      </text>
    </comment>
    <comment ref="I42" authorId="0" shapeId="0" xr:uid="{45A07107-7E74-4C6A-B05D-63C584C0AA17}">
      <text>
        <r>
          <rPr>
            <sz val="9"/>
            <color indexed="8"/>
            <rFont val="Tahoma"/>
            <family val="2"/>
            <charset val="186"/>
          </rPr>
          <t>#03_2_I33#</t>
        </r>
      </text>
    </comment>
    <comment ref="I43" authorId="0" shapeId="0" xr:uid="{E895D15F-CD11-4B85-8BC0-9D89B113783C}">
      <text>
        <r>
          <rPr>
            <sz val="9"/>
            <color indexed="8"/>
            <rFont val="Tahoma"/>
            <family val="2"/>
            <charset val="186"/>
          </rPr>
          <t>#03_2_I34#</t>
        </r>
      </text>
    </comment>
    <comment ref="I44" authorId="0" shapeId="0" xr:uid="{9E761ECB-D0CC-4B56-8CAE-2E32E527E62E}">
      <text>
        <r>
          <rPr>
            <sz val="9"/>
            <color indexed="8"/>
            <rFont val="Tahoma"/>
            <family val="2"/>
            <charset val="186"/>
          </rPr>
          <t>#03_2_I35#</t>
        </r>
      </text>
    </comment>
    <comment ref="I45" authorId="0" shapeId="0" xr:uid="{90831CEC-2A1E-4C8A-B10F-AD7E30AD7B87}">
      <text>
        <r>
          <rPr>
            <sz val="9"/>
            <color indexed="8"/>
            <rFont val="Tahoma"/>
            <family val="2"/>
            <charset val="186"/>
          </rPr>
          <t>#03_2_I36#</t>
        </r>
      </text>
    </comment>
    <comment ref="I46" authorId="0" shapeId="0" xr:uid="{3352F675-30AA-49FF-9ABC-2EE594411871}">
      <text>
        <r>
          <rPr>
            <sz val="9"/>
            <color indexed="8"/>
            <rFont val="Tahoma"/>
            <family val="2"/>
            <charset val="186"/>
          </rPr>
          <t>#03_2_I37#</t>
        </r>
      </text>
    </comment>
    <comment ref="I47" authorId="0" shapeId="0" xr:uid="{A861EB94-E714-4658-9342-F32F9EEE0216}">
      <text>
        <r>
          <rPr>
            <sz val="9"/>
            <color indexed="8"/>
            <rFont val="Tahoma"/>
            <family val="2"/>
            <charset val="186"/>
          </rPr>
          <t>#03_2_I38#</t>
        </r>
      </text>
    </comment>
    <comment ref="I48" authorId="0" shapeId="0" xr:uid="{F36C31BD-E0F1-4A2B-B1B0-B6D6184C1613}">
      <text>
        <r>
          <rPr>
            <sz val="9"/>
            <color indexed="8"/>
            <rFont val="Tahoma"/>
            <family val="2"/>
            <charset val="186"/>
          </rPr>
          <t>#03_2_I39#</t>
        </r>
      </text>
    </comment>
    <comment ref="I49" authorId="0" shapeId="0" xr:uid="{5B786687-C9F7-46AD-B809-7CA2D88D3C75}">
      <text>
        <r>
          <rPr>
            <sz val="9"/>
            <color indexed="8"/>
            <rFont val="Tahoma"/>
            <family val="2"/>
            <charset val="186"/>
          </rPr>
          <t>#03_2_I40#</t>
        </r>
      </text>
    </comment>
    <comment ref="I50" authorId="0" shapeId="0" xr:uid="{08AAA8F1-4679-4446-B734-8F8E5B776324}">
      <text>
        <r>
          <rPr>
            <sz val="9"/>
            <color indexed="8"/>
            <rFont val="Tahoma"/>
            <family val="2"/>
            <charset val="186"/>
          </rPr>
          <t>#03_2_I41#</t>
        </r>
      </text>
    </comment>
    <comment ref="I51" authorId="0" shapeId="0" xr:uid="{566F46CE-68BE-4992-8158-C612325DC010}">
      <text>
        <r>
          <rPr>
            <sz val="9"/>
            <color indexed="8"/>
            <rFont val="Tahoma"/>
            <family val="2"/>
            <charset val="186"/>
          </rPr>
          <t>#03_2_I42#</t>
        </r>
      </text>
    </comment>
    <comment ref="I52" authorId="0" shapeId="0" xr:uid="{A0C5EBD1-E1DE-427D-9818-97F491CA3B62}">
      <text>
        <r>
          <rPr>
            <sz val="9"/>
            <color indexed="8"/>
            <rFont val="Tahoma"/>
            <family val="2"/>
            <charset val="186"/>
          </rPr>
          <t>#03_2_I43#</t>
        </r>
      </text>
    </comment>
    <comment ref="I53" authorId="0" shapeId="0" xr:uid="{8E12A1DE-D67C-4050-B963-5F82320DD8A0}">
      <text>
        <r>
          <rPr>
            <sz val="9"/>
            <color indexed="8"/>
            <rFont val="Tahoma"/>
            <family val="2"/>
            <charset val="186"/>
          </rPr>
          <t>#03_2_I44#</t>
        </r>
      </text>
    </comment>
    <comment ref="I54" authorId="0" shapeId="0" xr:uid="{0CC41436-9F6A-4974-A68B-DD3490B732B9}">
      <text>
        <r>
          <rPr>
            <sz val="9"/>
            <color indexed="8"/>
            <rFont val="Tahoma"/>
            <family val="2"/>
            <charset val="186"/>
          </rPr>
          <t>#03_2_I45#</t>
        </r>
      </text>
    </comment>
    <comment ref="I58" authorId="0" shapeId="0" xr:uid="{F492D963-FEAB-4837-8BC6-48E3A22F2BC8}">
      <text>
        <r>
          <rPr>
            <sz val="9"/>
            <color indexed="8"/>
            <rFont val="Tahoma"/>
            <family val="2"/>
            <charset val="186"/>
          </rPr>
          <t>#03_2_I53#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Zita</author>
  </authors>
  <commentList>
    <comment ref="D13" authorId="0" shapeId="0" xr:uid="{8DF336BC-04B6-4139-B62E-5D847B3AE008}">
      <text>
        <r>
          <rPr>
            <b/>
            <sz val="9"/>
            <color indexed="8"/>
            <rFont val="Tahoma"/>
            <family val="2"/>
            <charset val="186"/>
          </rPr>
          <t>#20_4_D14#</t>
        </r>
      </text>
    </comment>
    <comment ref="E13" authorId="0" shapeId="0" xr:uid="{8EDA5AB7-0B10-4D60-94B1-F8C43E3FA398}">
      <text>
        <r>
          <rPr>
            <b/>
            <sz val="9"/>
            <color indexed="8"/>
            <rFont val="Tahoma"/>
            <family val="2"/>
            <charset val="186"/>
          </rPr>
          <t>#20_4_E14#</t>
        </r>
      </text>
    </comment>
    <comment ref="F13" authorId="0" shapeId="0" xr:uid="{6483AC80-22DB-479B-851B-6ADB30E83FC7}">
      <text>
        <r>
          <rPr>
            <b/>
            <sz val="9"/>
            <color indexed="8"/>
            <rFont val="Tahoma"/>
            <family val="2"/>
            <charset val="186"/>
          </rPr>
          <t>#20_4_F14#</t>
        </r>
      </text>
    </comment>
    <comment ref="G13" authorId="0" shapeId="0" xr:uid="{0A94B8D0-5AE4-4D9A-AF62-C52D2BE1DEF2}">
      <text>
        <r>
          <rPr>
            <b/>
            <sz val="9"/>
            <color indexed="8"/>
            <rFont val="Tahoma"/>
            <family val="2"/>
            <charset val="186"/>
          </rPr>
          <t>#20_4_G14#</t>
        </r>
      </text>
    </comment>
    <comment ref="H13" authorId="0" shapeId="0" xr:uid="{68174FD8-C60D-4309-B77B-9A68C0D3BDF7}">
      <text>
        <r>
          <rPr>
            <b/>
            <sz val="9"/>
            <color indexed="8"/>
            <rFont val="Tahoma"/>
            <family val="2"/>
            <charset val="186"/>
          </rPr>
          <t>#20_4_H14#</t>
        </r>
      </text>
    </comment>
    <comment ref="I13" authorId="0" shapeId="0" xr:uid="{CAB1AF03-1456-4722-BF46-7D6AD392EE9E}">
      <text>
        <r>
          <rPr>
            <b/>
            <sz val="9"/>
            <color indexed="8"/>
            <rFont val="Tahoma"/>
            <family val="2"/>
            <charset val="186"/>
          </rPr>
          <t>#20_4_I14#</t>
        </r>
      </text>
    </comment>
    <comment ref="J13" authorId="0" shapeId="0" xr:uid="{DBB59ED8-A6C8-484E-8634-97F428D3A9D5}">
      <text>
        <r>
          <rPr>
            <b/>
            <sz val="9"/>
            <color indexed="8"/>
            <rFont val="Tahoma"/>
            <family val="2"/>
            <charset val="186"/>
          </rPr>
          <t>#20_4_J14#</t>
        </r>
      </text>
    </comment>
    <comment ref="K13" authorId="0" shapeId="0" xr:uid="{D18BB4D4-E7B0-4155-B4BC-C3A1635F8352}">
      <text>
        <r>
          <rPr>
            <b/>
            <sz val="9"/>
            <color indexed="8"/>
            <rFont val="Tahoma"/>
            <family val="2"/>
            <charset val="186"/>
          </rPr>
          <t>#20_4_K14#</t>
        </r>
      </text>
    </comment>
    <comment ref="L13" authorId="0" shapeId="0" xr:uid="{02FCA6EF-87FB-494E-B8F6-0BD539AC1C38}">
      <text>
        <r>
          <rPr>
            <b/>
            <sz val="9"/>
            <color indexed="8"/>
            <rFont val="Tahoma"/>
            <family val="2"/>
            <charset val="186"/>
          </rPr>
          <t>#20_4_L14#</t>
        </r>
      </text>
    </comment>
    <comment ref="M13" authorId="0" shapeId="0" xr:uid="{B0E65939-7402-4581-BF48-0EADF0C9012A}">
      <text>
        <r>
          <rPr>
            <b/>
            <sz val="9"/>
            <color indexed="8"/>
            <rFont val="Tahoma"/>
            <family val="2"/>
            <charset val="186"/>
          </rPr>
          <t>#20_4_M14#</t>
        </r>
      </text>
    </comment>
    <comment ref="D14" authorId="0" shapeId="0" xr:uid="{36509E6F-BABB-4DAC-998F-EDBD58CBFF59}">
      <text>
        <r>
          <rPr>
            <b/>
            <sz val="9"/>
            <color indexed="8"/>
            <rFont val="Tahoma"/>
            <family val="2"/>
            <charset val="186"/>
          </rPr>
          <t>#20_4_D15#</t>
        </r>
      </text>
    </comment>
    <comment ref="E14" authorId="0" shapeId="0" xr:uid="{BE2C3CCD-9B17-4258-BBBC-65E3BEECF600}">
      <text>
        <r>
          <rPr>
            <b/>
            <sz val="9"/>
            <color indexed="8"/>
            <rFont val="Tahoma"/>
            <family val="2"/>
            <charset val="186"/>
          </rPr>
          <t>#20_4_E15#</t>
        </r>
      </text>
    </comment>
    <comment ref="F14" authorId="0" shapeId="0" xr:uid="{303CD38D-3158-46C3-BC73-6460ED6C57BD}">
      <text>
        <r>
          <rPr>
            <b/>
            <sz val="9"/>
            <color indexed="8"/>
            <rFont val="Tahoma"/>
            <family val="2"/>
            <charset val="186"/>
          </rPr>
          <t>#20_4_F15#</t>
        </r>
      </text>
    </comment>
    <comment ref="G14" authorId="0" shapeId="0" xr:uid="{F2703918-D4AF-4E3A-8670-8B5A1554CC71}">
      <text>
        <r>
          <rPr>
            <b/>
            <sz val="9"/>
            <color indexed="8"/>
            <rFont val="Tahoma"/>
            <family val="2"/>
            <charset val="186"/>
          </rPr>
          <t>#20_4_G15#</t>
        </r>
      </text>
    </comment>
    <comment ref="H14" authorId="0" shapeId="0" xr:uid="{6AFDE562-E4E3-4F03-ADA7-F48380085E9A}">
      <text>
        <r>
          <rPr>
            <b/>
            <sz val="9"/>
            <color indexed="8"/>
            <rFont val="Tahoma"/>
            <family val="2"/>
            <charset val="186"/>
          </rPr>
          <t>#20_4_H15#</t>
        </r>
      </text>
    </comment>
    <comment ref="I14" authorId="0" shapeId="0" xr:uid="{6A39D148-E916-46D8-B643-23ECC834E240}">
      <text>
        <r>
          <rPr>
            <b/>
            <sz val="9"/>
            <color indexed="8"/>
            <rFont val="Tahoma"/>
            <family val="2"/>
            <charset val="186"/>
          </rPr>
          <t>#20_4_I15#</t>
        </r>
      </text>
    </comment>
    <comment ref="J14" authorId="0" shapeId="0" xr:uid="{0FE1FA8B-FA23-4F59-9927-DC5ABC7EEA06}">
      <text>
        <r>
          <rPr>
            <b/>
            <sz val="9"/>
            <color indexed="8"/>
            <rFont val="Tahoma"/>
            <family val="2"/>
            <charset val="186"/>
          </rPr>
          <t>#20_4_J15#</t>
        </r>
      </text>
    </comment>
    <comment ref="K14" authorId="0" shapeId="0" xr:uid="{3C25E9AC-012C-4147-A510-F7B1950605A3}">
      <text>
        <r>
          <rPr>
            <b/>
            <sz val="9"/>
            <color indexed="8"/>
            <rFont val="Tahoma"/>
            <family val="2"/>
            <charset val="186"/>
          </rPr>
          <t>#20_4_K15#</t>
        </r>
      </text>
    </comment>
    <comment ref="L14" authorId="0" shapeId="0" xr:uid="{908E9979-B01A-406E-A3FB-E98AE84210F3}">
      <text>
        <r>
          <rPr>
            <b/>
            <sz val="9"/>
            <color indexed="8"/>
            <rFont val="Tahoma"/>
            <family val="2"/>
            <charset val="186"/>
          </rPr>
          <t>#20_4_L15#</t>
        </r>
      </text>
    </comment>
    <comment ref="M14" authorId="0" shapeId="0" xr:uid="{E12FC9A5-9113-45FC-ABBC-01B2966330E1}">
      <text>
        <r>
          <rPr>
            <b/>
            <sz val="9"/>
            <color indexed="8"/>
            <rFont val="Tahoma"/>
            <family val="2"/>
            <charset val="186"/>
          </rPr>
          <t>#20_4_M15#</t>
        </r>
      </text>
    </comment>
    <comment ref="D16" authorId="0" shapeId="0" xr:uid="{43B20AB6-927D-4A7B-AC5D-DC019936B9CA}">
      <text>
        <r>
          <rPr>
            <b/>
            <sz val="9"/>
            <color indexed="8"/>
            <rFont val="Tahoma"/>
            <family val="2"/>
            <charset val="186"/>
          </rPr>
          <t>#20_4_D17#</t>
        </r>
      </text>
    </comment>
    <comment ref="E16" authorId="0" shapeId="0" xr:uid="{AC6154CC-30B6-44CA-BB2A-0694137538C9}">
      <text>
        <r>
          <rPr>
            <b/>
            <sz val="9"/>
            <color indexed="8"/>
            <rFont val="Tahoma"/>
            <family val="2"/>
            <charset val="186"/>
          </rPr>
          <t>#20_4_E17#</t>
        </r>
      </text>
    </comment>
    <comment ref="F16" authorId="0" shapeId="0" xr:uid="{1CF721F0-4F07-4787-9D9C-5E9717014E69}">
      <text>
        <r>
          <rPr>
            <b/>
            <sz val="9"/>
            <color indexed="8"/>
            <rFont val="Tahoma"/>
            <family val="2"/>
            <charset val="186"/>
          </rPr>
          <t>#20_4_F17#</t>
        </r>
      </text>
    </comment>
    <comment ref="G16" authorId="0" shapeId="0" xr:uid="{51EB201B-A078-4D8D-A19B-59F50A24B886}">
      <text>
        <r>
          <rPr>
            <b/>
            <sz val="9"/>
            <color indexed="8"/>
            <rFont val="Tahoma"/>
            <family val="2"/>
            <charset val="186"/>
          </rPr>
          <t>#20_4_G17#</t>
        </r>
      </text>
    </comment>
    <comment ref="H16" authorId="0" shapeId="0" xr:uid="{BAA347D5-3C4C-452D-8B49-6F4433888232}">
      <text>
        <r>
          <rPr>
            <b/>
            <sz val="9"/>
            <color indexed="8"/>
            <rFont val="Tahoma"/>
            <family val="2"/>
            <charset val="186"/>
          </rPr>
          <t>#20_4_H17#</t>
        </r>
      </text>
    </comment>
    <comment ref="I16" authorId="0" shapeId="0" xr:uid="{11A5006C-4120-4AF8-84A6-5B08B16AC516}">
      <text>
        <r>
          <rPr>
            <b/>
            <sz val="9"/>
            <color indexed="8"/>
            <rFont val="Tahoma"/>
            <family val="2"/>
            <charset val="186"/>
          </rPr>
          <t>#20_4_I17#</t>
        </r>
      </text>
    </comment>
    <comment ref="J16" authorId="0" shapeId="0" xr:uid="{BE9625D5-8CC8-41A6-8CB9-6A25C8EF11DD}">
      <text>
        <r>
          <rPr>
            <b/>
            <sz val="9"/>
            <color indexed="8"/>
            <rFont val="Tahoma"/>
            <family val="2"/>
            <charset val="186"/>
          </rPr>
          <t>#20_4_J17#</t>
        </r>
      </text>
    </comment>
    <comment ref="K16" authorId="0" shapeId="0" xr:uid="{6B17C8C8-2797-4455-B392-DDC445C3DE21}">
      <text>
        <r>
          <rPr>
            <b/>
            <sz val="9"/>
            <color indexed="8"/>
            <rFont val="Tahoma"/>
            <family val="2"/>
            <charset val="186"/>
          </rPr>
          <t>#20_4_K17#</t>
        </r>
      </text>
    </comment>
    <comment ref="L16" authorId="0" shapeId="0" xr:uid="{D8FC29C3-A6D7-45DF-80A7-B076175D9058}">
      <text>
        <r>
          <rPr>
            <b/>
            <sz val="9"/>
            <color indexed="8"/>
            <rFont val="Tahoma"/>
            <family val="2"/>
            <charset val="186"/>
          </rPr>
          <t>#20_4_L17#</t>
        </r>
      </text>
    </comment>
    <comment ref="M16" authorId="0" shapeId="0" xr:uid="{BDA992BB-DC4E-4D29-B8A4-DAF0475BD025}">
      <text>
        <r>
          <rPr>
            <b/>
            <sz val="9"/>
            <color indexed="8"/>
            <rFont val="Tahoma"/>
            <family val="2"/>
            <charset val="186"/>
          </rPr>
          <t>#20_4_M17#</t>
        </r>
      </text>
    </comment>
    <comment ref="D17" authorId="0" shapeId="0" xr:uid="{E209881B-2235-4CB9-9D35-A0413007E57B}">
      <text>
        <r>
          <rPr>
            <b/>
            <sz val="9"/>
            <color indexed="8"/>
            <rFont val="Tahoma"/>
            <family val="2"/>
            <charset val="186"/>
          </rPr>
          <t>#20_4_D18#</t>
        </r>
      </text>
    </comment>
    <comment ref="E17" authorId="0" shapeId="0" xr:uid="{493BD8E7-6CE9-46D9-87F5-0D39C32A746A}">
      <text>
        <r>
          <rPr>
            <b/>
            <sz val="9"/>
            <color indexed="8"/>
            <rFont val="Tahoma"/>
            <family val="2"/>
            <charset val="186"/>
          </rPr>
          <t>#20_4_E18#</t>
        </r>
      </text>
    </comment>
    <comment ref="F17" authorId="0" shapeId="0" xr:uid="{FEBB413D-CCF1-4346-A8AF-2D74FD4F42AF}">
      <text>
        <r>
          <rPr>
            <b/>
            <sz val="9"/>
            <color indexed="8"/>
            <rFont val="Tahoma"/>
            <family val="2"/>
            <charset val="186"/>
          </rPr>
          <t>#20_4_F18#</t>
        </r>
      </text>
    </comment>
    <comment ref="G17" authorId="0" shapeId="0" xr:uid="{925AFEEE-1CA9-4404-BC94-C3335E879F8C}">
      <text>
        <r>
          <rPr>
            <b/>
            <sz val="9"/>
            <color indexed="8"/>
            <rFont val="Tahoma"/>
            <family val="2"/>
            <charset val="186"/>
          </rPr>
          <t>#20_4_G18#</t>
        </r>
      </text>
    </comment>
    <comment ref="H17" authorId="0" shapeId="0" xr:uid="{45913C51-1386-415C-8AEF-4B245FE927DE}">
      <text>
        <r>
          <rPr>
            <b/>
            <sz val="9"/>
            <color indexed="8"/>
            <rFont val="Tahoma"/>
            <family val="2"/>
            <charset val="186"/>
          </rPr>
          <t>#20_4_H18#</t>
        </r>
      </text>
    </comment>
    <comment ref="I17" authorId="0" shapeId="0" xr:uid="{C525A23C-963B-4D5B-8B21-948B64642B46}">
      <text>
        <r>
          <rPr>
            <b/>
            <sz val="9"/>
            <color indexed="8"/>
            <rFont val="Tahoma"/>
            <family val="2"/>
            <charset val="186"/>
          </rPr>
          <t>#20_4_I18#</t>
        </r>
      </text>
    </comment>
    <comment ref="J17" authorId="0" shapeId="0" xr:uid="{5DD8C310-A225-4B0C-986B-3B41AF007F79}">
      <text>
        <r>
          <rPr>
            <b/>
            <sz val="9"/>
            <color indexed="8"/>
            <rFont val="Tahoma"/>
            <family val="2"/>
            <charset val="186"/>
          </rPr>
          <t>#20_4_J18#</t>
        </r>
      </text>
    </comment>
    <comment ref="K17" authorId="0" shapeId="0" xr:uid="{64C95E94-C2A4-4915-82F0-EDCC7A022F16}">
      <text>
        <r>
          <rPr>
            <b/>
            <sz val="9"/>
            <color indexed="8"/>
            <rFont val="Tahoma"/>
            <family val="2"/>
            <charset val="186"/>
          </rPr>
          <t>#20_4_K18#</t>
        </r>
      </text>
    </comment>
    <comment ref="L17" authorId="0" shapeId="0" xr:uid="{D2DC29D2-F1C9-430D-A870-2AF88B7E6D6E}">
      <text>
        <r>
          <rPr>
            <b/>
            <sz val="9"/>
            <color indexed="8"/>
            <rFont val="Tahoma"/>
            <family val="2"/>
            <charset val="186"/>
          </rPr>
          <t>#20_4_L18#</t>
        </r>
      </text>
    </comment>
    <comment ref="M17" authorId="0" shapeId="0" xr:uid="{42369A51-18A0-4072-A670-BBBF35BF4439}">
      <text>
        <r>
          <rPr>
            <b/>
            <sz val="9"/>
            <color indexed="8"/>
            <rFont val="Tahoma"/>
            <family val="2"/>
            <charset val="186"/>
          </rPr>
          <t>#20_4_M18#</t>
        </r>
      </text>
    </comment>
    <comment ref="D19" authorId="0" shapeId="0" xr:uid="{A1EEE723-2CC9-49DE-8E9E-9241B77EF265}">
      <text>
        <r>
          <rPr>
            <b/>
            <sz val="9"/>
            <color indexed="8"/>
            <rFont val="Tahoma"/>
            <family val="2"/>
            <charset val="186"/>
          </rPr>
          <t>#20_4_D20#</t>
        </r>
      </text>
    </comment>
    <comment ref="E19" authorId="0" shapeId="0" xr:uid="{6F634FE9-570F-4164-ADE7-CEC844BCE6C3}">
      <text>
        <r>
          <rPr>
            <b/>
            <sz val="9"/>
            <color indexed="8"/>
            <rFont val="Tahoma"/>
            <family val="2"/>
            <charset val="186"/>
          </rPr>
          <t>#20_4_E20#</t>
        </r>
      </text>
    </comment>
    <comment ref="F19" authorId="0" shapeId="0" xr:uid="{26513B66-8704-406D-85DA-E2F37DBD7ABE}">
      <text>
        <r>
          <rPr>
            <b/>
            <sz val="9"/>
            <color indexed="8"/>
            <rFont val="Tahoma"/>
            <family val="2"/>
            <charset val="186"/>
          </rPr>
          <t>#20_4_F20#</t>
        </r>
      </text>
    </comment>
    <comment ref="G19" authorId="0" shapeId="0" xr:uid="{691D06F9-07F2-48A6-AEEF-E92A147FDC80}">
      <text>
        <r>
          <rPr>
            <b/>
            <sz val="9"/>
            <color indexed="8"/>
            <rFont val="Tahoma"/>
            <family val="2"/>
            <charset val="186"/>
          </rPr>
          <t>#20_4_G20#</t>
        </r>
      </text>
    </comment>
    <comment ref="H19" authorId="0" shapeId="0" xr:uid="{58AD1679-EB22-4DEB-81C1-63742F07DA0A}">
      <text>
        <r>
          <rPr>
            <b/>
            <sz val="9"/>
            <color indexed="8"/>
            <rFont val="Tahoma"/>
            <family val="2"/>
            <charset val="186"/>
          </rPr>
          <t>#20_4_H20#</t>
        </r>
      </text>
    </comment>
    <comment ref="I19" authorId="0" shapeId="0" xr:uid="{AED8D2A0-9A34-4C20-807D-9801195694AE}">
      <text>
        <r>
          <rPr>
            <b/>
            <sz val="9"/>
            <color indexed="8"/>
            <rFont val="Tahoma"/>
            <family val="2"/>
            <charset val="186"/>
          </rPr>
          <t>#20_4_I20#</t>
        </r>
      </text>
    </comment>
    <comment ref="J19" authorId="0" shapeId="0" xr:uid="{A31534E1-E138-4C13-8D63-AD4368BC025F}">
      <text>
        <r>
          <rPr>
            <b/>
            <sz val="9"/>
            <color indexed="8"/>
            <rFont val="Tahoma"/>
            <family val="2"/>
            <charset val="186"/>
          </rPr>
          <t>#20_4_J20#</t>
        </r>
      </text>
    </comment>
    <comment ref="K19" authorId="0" shapeId="0" xr:uid="{0B36AED3-CF23-414C-A78B-B12C0B0E4FC4}">
      <text>
        <r>
          <rPr>
            <b/>
            <sz val="9"/>
            <color indexed="8"/>
            <rFont val="Tahoma"/>
            <family val="2"/>
            <charset val="186"/>
          </rPr>
          <t>#20_4_K20#</t>
        </r>
      </text>
    </comment>
    <comment ref="L19" authorId="0" shapeId="0" xr:uid="{E1F65760-D23B-470A-A2D1-134FECAD3A98}">
      <text>
        <r>
          <rPr>
            <b/>
            <sz val="9"/>
            <color indexed="8"/>
            <rFont val="Tahoma"/>
            <family val="2"/>
            <charset val="186"/>
          </rPr>
          <t>#20_4_L20#</t>
        </r>
      </text>
    </comment>
    <comment ref="M19" authorId="0" shapeId="0" xr:uid="{0C30FFA5-F1B9-47CC-BFF6-BBB22EA5006E}">
      <text>
        <r>
          <rPr>
            <b/>
            <sz val="9"/>
            <color indexed="8"/>
            <rFont val="Tahoma"/>
            <family val="2"/>
            <charset val="186"/>
          </rPr>
          <t>#20_4_M20#</t>
        </r>
      </text>
    </comment>
    <comment ref="D20" authorId="0" shapeId="0" xr:uid="{3B380146-2B68-41E1-AF6F-957013A4ACEA}">
      <text>
        <r>
          <rPr>
            <b/>
            <sz val="9"/>
            <color indexed="8"/>
            <rFont val="Tahoma"/>
            <family val="2"/>
            <charset val="186"/>
          </rPr>
          <t>#20_4_D21#</t>
        </r>
      </text>
    </comment>
    <comment ref="E20" authorId="0" shapeId="0" xr:uid="{AA2F30F8-37F9-4A1E-BA97-5FF3E5CC6627}">
      <text>
        <r>
          <rPr>
            <b/>
            <sz val="9"/>
            <color indexed="8"/>
            <rFont val="Tahoma"/>
            <family val="2"/>
            <charset val="186"/>
          </rPr>
          <t>#20_4_E21#</t>
        </r>
      </text>
    </comment>
    <comment ref="F20" authorId="0" shapeId="0" xr:uid="{A944A265-1CFE-4A5C-9E8C-4B411BF6EBA9}">
      <text>
        <r>
          <rPr>
            <b/>
            <sz val="9"/>
            <color indexed="8"/>
            <rFont val="Tahoma"/>
            <family val="2"/>
            <charset val="186"/>
          </rPr>
          <t>#20_4_F21#</t>
        </r>
      </text>
    </comment>
    <comment ref="G20" authorId="0" shapeId="0" xr:uid="{1E3BAD7F-A728-4266-AD38-49A4B1010027}">
      <text>
        <r>
          <rPr>
            <b/>
            <sz val="9"/>
            <color indexed="8"/>
            <rFont val="Tahoma"/>
            <family val="2"/>
            <charset val="186"/>
          </rPr>
          <t>#20_4_G21#</t>
        </r>
      </text>
    </comment>
    <comment ref="H20" authorId="0" shapeId="0" xr:uid="{F2930FFA-900C-4940-AB9C-5784586A3974}">
      <text>
        <r>
          <rPr>
            <b/>
            <sz val="9"/>
            <color indexed="8"/>
            <rFont val="Tahoma"/>
            <family val="2"/>
            <charset val="186"/>
          </rPr>
          <t>#20_4_H21#</t>
        </r>
      </text>
    </comment>
    <comment ref="I20" authorId="0" shapeId="0" xr:uid="{3E450FCF-D7BE-4CDF-A6AA-597D1A4C5AF8}">
      <text>
        <r>
          <rPr>
            <b/>
            <sz val="9"/>
            <color indexed="8"/>
            <rFont val="Tahoma"/>
            <family val="2"/>
            <charset val="186"/>
          </rPr>
          <t>#20_4_I21#</t>
        </r>
      </text>
    </comment>
    <comment ref="J20" authorId="0" shapeId="0" xr:uid="{519A7DAB-1B4C-4422-97F5-53D3C7A99D2A}">
      <text>
        <r>
          <rPr>
            <b/>
            <sz val="9"/>
            <color indexed="8"/>
            <rFont val="Tahoma"/>
            <family val="2"/>
            <charset val="186"/>
          </rPr>
          <t>#20_4_J21#</t>
        </r>
      </text>
    </comment>
    <comment ref="K20" authorId="0" shapeId="0" xr:uid="{05439B80-FD33-40BC-9841-963A4DB6C5FE}">
      <text>
        <r>
          <rPr>
            <b/>
            <sz val="9"/>
            <color indexed="8"/>
            <rFont val="Tahoma"/>
            <family val="2"/>
            <charset val="186"/>
          </rPr>
          <t>#20_4_K21#</t>
        </r>
      </text>
    </comment>
    <comment ref="L20" authorId="0" shapeId="0" xr:uid="{ECDD7C62-FD10-45AE-8914-1C0C40349BD4}">
      <text>
        <r>
          <rPr>
            <b/>
            <sz val="9"/>
            <color indexed="8"/>
            <rFont val="Tahoma"/>
            <family val="2"/>
            <charset val="186"/>
          </rPr>
          <t>#20_4_L21#</t>
        </r>
      </text>
    </comment>
    <comment ref="M20" authorId="0" shapeId="0" xr:uid="{75929012-148C-49B2-B7AA-A50E495BB0A7}">
      <text>
        <r>
          <rPr>
            <b/>
            <sz val="9"/>
            <color indexed="8"/>
            <rFont val="Tahoma"/>
            <family val="2"/>
            <charset val="186"/>
          </rPr>
          <t>#20_4_M21#</t>
        </r>
      </text>
    </comment>
    <comment ref="D22" authorId="0" shapeId="0" xr:uid="{816112C8-E093-45DE-B336-6BBBC3D9DFB7}">
      <text>
        <r>
          <rPr>
            <b/>
            <sz val="9"/>
            <color indexed="8"/>
            <rFont val="Tahoma"/>
            <family val="2"/>
            <charset val="186"/>
          </rPr>
          <t>#20_4_D23#</t>
        </r>
      </text>
    </comment>
    <comment ref="E22" authorId="0" shapeId="0" xr:uid="{01CF33BD-B0B5-4FFD-8542-520891F0BD12}">
      <text>
        <r>
          <rPr>
            <b/>
            <sz val="9"/>
            <color indexed="8"/>
            <rFont val="Tahoma"/>
            <family val="2"/>
            <charset val="186"/>
          </rPr>
          <t>#20_4_E23#</t>
        </r>
      </text>
    </comment>
    <comment ref="F22" authorId="0" shapeId="0" xr:uid="{227CB4BF-EE70-439D-BA0C-AA666A35F567}">
      <text>
        <r>
          <rPr>
            <b/>
            <sz val="9"/>
            <color indexed="8"/>
            <rFont val="Tahoma"/>
            <family val="2"/>
            <charset val="186"/>
          </rPr>
          <t>#20_4_F23#</t>
        </r>
      </text>
    </comment>
    <comment ref="G22" authorId="0" shapeId="0" xr:uid="{DDA9CD8A-A103-489A-9330-B869B5270EA9}">
      <text>
        <r>
          <rPr>
            <b/>
            <sz val="9"/>
            <color indexed="8"/>
            <rFont val="Tahoma"/>
            <family val="2"/>
            <charset val="186"/>
          </rPr>
          <t>#20_4_G23#</t>
        </r>
      </text>
    </comment>
    <comment ref="H22" authorId="0" shapeId="0" xr:uid="{EBCA883C-AE49-4A9A-88D2-0FC5F811AA86}">
      <text>
        <r>
          <rPr>
            <b/>
            <sz val="9"/>
            <color indexed="8"/>
            <rFont val="Tahoma"/>
            <family val="2"/>
            <charset val="186"/>
          </rPr>
          <t>#20_4_H23#</t>
        </r>
      </text>
    </comment>
    <comment ref="I22" authorId="0" shapeId="0" xr:uid="{66F520B0-F0C5-4612-BFA2-9FF432380CF2}">
      <text>
        <r>
          <rPr>
            <b/>
            <sz val="9"/>
            <color indexed="8"/>
            <rFont val="Tahoma"/>
            <family val="2"/>
            <charset val="186"/>
          </rPr>
          <t>#20_4_I23#</t>
        </r>
      </text>
    </comment>
    <comment ref="J22" authorId="0" shapeId="0" xr:uid="{F89C8CB2-DF99-4C40-9CE6-D14C40CB0907}">
      <text>
        <r>
          <rPr>
            <b/>
            <sz val="9"/>
            <color indexed="8"/>
            <rFont val="Tahoma"/>
            <family val="2"/>
            <charset val="186"/>
          </rPr>
          <t>#20_4_J23#</t>
        </r>
      </text>
    </comment>
    <comment ref="K22" authorId="0" shapeId="0" xr:uid="{4DB25369-DA38-4311-A643-5F276331F086}">
      <text>
        <r>
          <rPr>
            <b/>
            <sz val="9"/>
            <color indexed="8"/>
            <rFont val="Tahoma"/>
            <family val="2"/>
            <charset val="186"/>
          </rPr>
          <t>#20_4_K23#</t>
        </r>
      </text>
    </comment>
    <comment ref="L22" authorId="0" shapeId="0" xr:uid="{D81643EC-0B03-4F34-AF94-B9135EA0CB94}">
      <text>
        <r>
          <rPr>
            <b/>
            <sz val="9"/>
            <color indexed="8"/>
            <rFont val="Tahoma"/>
            <family val="2"/>
            <charset val="186"/>
          </rPr>
          <t>#20_4_L23#</t>
        </r>
      </text>
    </comment>
    <comment ref="M22" authorId="0" shapeId="0" xr:uid="{86343BB3-448B-4968-88F2-6346CD2598F9}">
      <text>
        <r>
          <rPr>
            <b/>
            <sz val="9"/>
            <color indexed="8"/>
            <rFont val="Tahoma"/>
            <family val="2"/>
            <charset val="186"/>
          </rPr>
          <t>#20_4_M23#</t>
        </r>
      </text>
    </comment>
    <comment ref="D23" authorId="0" shapeId="0" xr:uid="{A64AE175-A44F-4BB0-A2E7-B010DFE63434}">
      <text>
        <r>
          <rPr>
            <b/>
            <sz val="9"/>
            <color indexed="8"/>
            <rFont val="Tahoma"/>
            <family val="2"/>
            <charset val="186"/>
          </rPr>
          <t>#20_4_D24#</t>
        </r>
      </text>
    </comment>
    <comment ref="E23" authorId="0" shapeId="0" xr:uid="{73C852FE-BFFC-4657-97C8-C64E84DC1CDE}">
      <text>
        <r>
          <rPr>
            <b/>
            <sz val="9"/>
            <color indexed="8"/>
            <rFont val="Tahoma"/>
            <family val="2"/>
            <charset val="186"/>
          </rPr>
          <t>#20_4_E24#</t>
        </r>
      </text>
    </comment>
    <comment ref="F23" authorId="0" shapeId="0" xr:uid="{FF41B93C-3D8D-4F0A-B95D-F6C3F9C7E11D}">
      <text>
        <r>
          <rPr>
            <b/>
            <sz val="9"/>
            <color indexed="8"/>
            <rFont val="Tahoma"/>
            <family val="2"/>
            <charset val="186"/>
          </rPr>
          <t>#20_4_F24#</t>
        </r>
      </text>
    </comment>
    <comment ref="G23" authorId="0" shapeId="0" xr:uid="{5B4CEE68-90A2-4EE1-B9EE-354C4E8D57BA}">
      <text>
        <r>
          <rPr>
            <b/>
            <sz val="9"/>
            <color indexed="8"/>
            <rFont val="Tahoma"/>
            <family val="2"/>
            <charset val="186"/>
          </rPr>
          <t>#20_4_G24#</t>
        </r>
      </text>
    </comment>
    <comment ref="H23" authorId="0" shapeId="0" xr:uid="{5B5548AC-5C36-4D58-89DF-B3F9E17ADDED}">
      <text>
        <r>
          <rPr>
            <b/>
            <sz val="9"/>
            <color indexed="8"/>
            <rFont val="Tahoma"/>
            <family val="2"/>
            <charset val="186"/>
          </rPr>
          <t>#20_4_H24#</t>
        </r>
      </text>
    </comment>
    <comment ref="I23" authorId="0" shapeId="0" xr:uid="{33CBCDE2-6391-4F2E-B819-90479BA45444}">
      <text>
        <r>
          <rPr>
            <b/>
            <sz val="9"/>
            <color indexed="8"/>
            <rFont val="Tahoma"/>
            <family val="2"/>
            <charset val="186"/>
          </rPr>
          <t>#20_4_I24#</t>
        </r>
      </text>
    </comment>
    <comment ref="J23" authorId="0" shapeId="0" xr:uid="{0F80156A-6C15-4CFC-935A-3DFDCA209F7F}">
      <text>
        <r>
          <rPr>
            <b/>
            <sz val="9"/>
            <color indexed="8"/>
            <rFont val="Tahoma"/>
            <family val="2"/>
            <charset val="186"/>
          </rPr>
          <t>#20_4_J24#</t>
        </r>
      </text>
    </comment>
    <comment ref="K23" authorId="0" shapeId="0" xr:uid="{3C153DE4-C00D-4E8F-980B-3CF6486FF1BD}">
      <text>
        <r>
          <rPr>
            <b/>
            <sz val="9"/>
            <color indexed="8"/>
            <rFont val="Tahoma"/>
            <family val="2"/>
            <charset val="186"/>
          </rPr>
          <t>#20_4_K24#</t>
        </r>
      </text>
    </comment>
    <comment ref="L23" authorId="0" shapeId="0" xr:uid="{BCFB9FD9-2EC2-447C-8EA5-335E200D024A}">
      <text>
        <r>
          <rPr>
            <b/>
            <sz val="9"/>
            <color indexed="8"/>
            <rFont val="Tahoma"/>
            <family val="2"/>
            <charset val="186"/>
          </rPr>
          <t>#20_4_L24#</t>
        </r>
      </text>
    </comment>
    <comment ref="M23" authorId="0" shapeId="0" xr:uid="{D78F8E93-2AF5-4832-8FC2-EB326208C036}">
      <text>
        <r>
          <rPr>
            <b/>
            <sz val="9"/>
            <color indexed="8"/>
            <rFont val="Tahoma"/>
            <family val="2"/>
            <charset val="186"/>
          </rPr>
          <t>#20_4_M24#</t>
        </r>
      </text>
    </comment>
    <comment ref="D25" authorId="0" shapeId="0" xr:uid="{500F5AE8-63AD-42BD-BE68-759C65262A9C}">
      <text>
        <r>
          <rPr>
            <b/>
            <sz val="9"/>
            <color indexed="8"/>
            <rFont val="Tahoma"/>
            <family val="2"/>
            <charset val="186"/>
          </rPr>
          <t>#20_4_D23#</t>
        </r>
      </text>
    </comment>
    <comment ref="E25" authorId="0" shapeId="0" xr:uid="{37CB8F50-3AC6-4547-9F05-54BA60DFD56B}">
      <text>
        <r>
          <rPr>
            <b/>
            <sz val="9"/>
            <color indexed="8"/>
            <rFont val="Tahoma"/>
            <family val="2"/>
            <charset val="186"/>
          </rPr>
          <t>#20_4_E23#</t>
        </r>
      </text>
    </comment>
    <comment ref="F25" authorId="0" shapeId="0" xr:uid="{A370FE42-131A-4438-B861-3CC5411487C3}">
      <text>
        <r>
          <rPr>
            <b/>
            <sz val="9"/>
            <color indexed="8"/>
            <rFont val="Tahoma"/>
            <family val="2"/>
            <charset val="186"/>
          </rPr>
          <t>#20_4_F23#</t>
        </r>
      </text>
    </comment>
    <comment ref="G25" authorId="0" shapeId="0" xr:uid="{60D75015-F426-4201-88E6-DD366C6CA5CA}">
      <text>
        <r>
          <rPr>
            <b/>
            <sz val="9"/>
            <color indexed="8"/>
            <rFont val="Tahoma"/>
            <family val="2"/>
            <charset val="186"/>
          </rPr>
          <t>#20_4_G23#</t>
        </r>
      </text>
    </comment>
    <comment ref="H25" authorId="0" shapeId="0" xr:uid="{08AE1ED2-8D6A-4593-B721-9BD21E9B2843}">
      <text>
        <r>
          <rPr>
            <b/>
            <sz val="9"/>
            <color indexed="8"/>
            <rFont val="Tahoma"/>
            <family val="2"/>
            <charset val="186"/>
          </rPr>
          <t>#20_4_H23#</t>
        </r>
      </text>
    </comment>
    <comment ref="I25" authorId="0" shapeId="0" xr:uid="{91833BAD-0827-4254-A539-FABCF48D54C6}">
      <text>
        <r>
          <rPr>
            <b/>
            <sz val="9"/>
            <color indexed="8"/>
            <rFont val="Tahoma"/>
            <family val="2"/>
            <charset val="186"/>
          </rPr>
          <t>#20_4_I23#</t>
        </r>
      </text>
    </comment>
    <comment ref="J25" authorId="0" shapeId="0" xr:uid="{35CDEF5E-7246-46A5-BC71-775976776842}">
      <text>
        <r>
          <rPr>
            <b/>
            <sz val="9"/>
            <color indexed="8"/>
            <rFont val="Tahoma"/>
            <family val="2"/>
            <charset val="186"/>
          </rPr>
          <t>#20_4_J23#</t>
        </r>
      </text>
    </comment>
    <comment ref="K25" authorId="0" shapeId="0" xr:uid="{562926B2-1DA6-462A-9E05-EBCC5DF9BE55}">
      <text>
        <r>
          <rPr>
            <b/>
            <sz val="9"/>
            <color indexed="8"/>
            <rFont val="Tahoma"/>
            <family val="2"/>
            <charset val="186"/>
          </rPr>
          <t>#20_4_K23#</t>
        </r>
      </text>
    </comment>
    <comment ref="L25" authorId="0" shapeId="0" xr:uid="{5EE5F6AB-7580-4BB7-8EE1-7940296627EF}">
      <text>
        <r>
          <rPr>
            <b/>
            <sz val="9"/>
            <color indexed="8"/>
            <rFont val="Tahoma"/>
            <family val="2"/>
            <charset val="186"/>
          </rPr>
          <t>#20_4_L23#</t>
        </r>
      </text>
    </comment>
    <comment ref="M25" authorId="0" shapeId="0" xr:uid="{82B0DADA-50E6-47C0-963F-5D1B49F2AFF5}">
      <text>
        <r>
          <rPr>
            <b/>
            <sz val="9"/>
            <color indexed="8"/>
            <rFont val="Tahoma"/>
            <family val="2"/>
            <charset val="186"/>
          </rPr>
          <t>#20_4_M23#</t>
        </r>
      </text>
    </comment>
    <comment ref="D26" authorId="0" shapeId="0" xr:uid="{F2CDD982-6045-4223-8D1B-FDA04F917ADE}">
      <text>
        <r>
          <rPr>
            <b/>
            <sz val="9"/>
            <color indexed="8"/>
            <rFont val="Tahoma"/>
            <family val="2"/>
            <charset val="186"/>
          </rPr>
          <t>#20_4_D24#</t>
        </r>
      </text>
    </comment>
    <comment ref="E26" authorId="0" shapeId="0" xr:uid="{50EA0B3C-8F3F-4EDC-9C2F-70E9ECB780B4}">
      <text>
        <r>
          <rPr>
            <b/>
            <sz val="9"/>
            <color indexed="8"/>
            <rFont val="Tahoma"/>
            <family val="2"/>
            <charset val="186"/>
          </rPr>
          <t>#20_4_E24#</t>
        </r>
      </text>
    </comment>
    <comment ref="F26" authorId="0" shapeId="0" xr:uid="{5E1ACFB0-0F52-4036-9570-3CC14CD8AF94}">
      <text>
        <r>
          <rPr>
            <b/>
            <sz val="9"/>
            <color indexed="8"/>
            <rFont val="Tahoma"/>
            <family val="2"/>
            <charset val="186"/>
          </rPr>
          <t>#20_4_F24#</t>
        </r>
      </text>
    </comment>
    <comment ref="G26" authorId="0" shapeId="0" xr:uid="{9993C8B0-1221-4839-BBC7-9766D28802C0}">
      <text>
        <r>
          <rPr>
            <b/>
            <sz val="9"/>
            <color indexed="8"/>
            <rFont val="Tahoma"/>
            <family val="2"/>
            <charset val="186"/>
          </rPr>
          <t>#20_4_G24#</t>
        </r>
      </text>
    </comment>
    <comment ref="H26" authorId="0" shapeId="0" xr:uid="{01DA30B9-5E68-451D-93A0-B12C206D9539}">
      <text>
        <r>
          <rPr>
            <b/>
            <sz val="9"/>
            <color indexed="8"/>
            <rFont val="Tahoma"/>
            <family val="2"/>
            <charset val="186"/>
          </rPr>
          <t>#20_4_H24#</t>
        </r>
      </text>
    </comment>
    <comment ref="I26" authorId="0" shapeId="0" xr:uid="{CBB91371-3E70-408F-8819-B3229208BD69}">
      <text>
        <r>
          <rPr>
            <b/>
            <sz val="9"/>
            <color indexed="8"/>
            <rFont val="Tahoma"/>
            <family val="2"/>
            <charset val="186"/>
          </rPr>
          <t>#20_4_I24#</t>
        </r>
      </text>
    </comment>
    <comment ref="J26" authorId="0" shapeId="0" xr:uid="{0E2047BF-50DA-449B-965F-B5F6B85E7DFE}">
      <text>
        <r>
          <rPr>
            <b/>
            <sz val="9"/>
            <color indexed="8"/>
            <rFont val="Tahoma"/>
            <family val="2"/>
            <charset val="186"/>
          </rPr>
          <t>#20_4_J24#</t>
        </r>
      </text>
    </comment>
    <comment ref="K26" authorId="0" shapeId="0" xr:uid="{89B09705-B10D-4219-A442-CD6413F73162}">
      <text>
        <r>
          <rPr>
            <b/>
            <sz val="9"/>
            <color indexed="8"/>
            <rFont val="Tahoma"/>
            <family val="2"/>
            <charset val="186"/>
          </rPr>
          <t>#20_4_K24#</t>
        </r>
      </text>
    </comment>
    <comment ref="L26" authorId="0" shapeId="0" xr:uid="{663BB5AC-5BFD-478B-A2DF-6789F652C491}">
      <text>
        <r>
          <rPr>
            <b/>
            <sz val="9"/>
            <color indexed="8"/>
            <rFont val="Tahoma"/>
            <family val="2"/>
            <charset val="186"/>
          </rPr>
          <t>#20_4_L24#</t>
        </r>
      </text>
    </comment>
    <comment ref="M26" authorId="0" shapeId="0" xr:uid="{38165C69-6348-41FC-AB37-1586700D0E54}">
      <text>
        <r>
          <rPr>
            <b/>
            <sz val="9"/>
            <color indexed="8"/>
            <rFont val="Tahoma"/>
            <family val="2"/>
            <charset val="186"/>
          </rPr>
          <t>#20_4_M24#</t>
        </r>
      </text>
    </comment>
  </commentList>
</comments>
</file>

<file path=xl/sharedStrings.xml><?xml version="1.0" encoding="utf-8"?>
<sst xmlns="http://schemas.openxmlformats.org/spreadsheetml/2006/main" count="501" uniqueCount="293">
  <si>
    <t/>
  </si>
  <si>
    <t>2-ojo viešojo sektoriaus apskaitos ir finansinės atskaitomybės standarto „Finansinės būklės ataskaita“</t>
  </si>
  <si>
    <t>1 priedas</t>
  </si>
  <si>
    <t>(Finansinės būklės ataskaitos forma)</t>
  </si>
  <si>
    <t>Gargždų kultūros centras</t>
  </si>
  <si>
    <r>
      <t>(viešojo sektoriaus subjektų grupės</t>
    </r>
    <r>
      <rPr>
        <b/>
        <sz val="9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pavadinimas)</t>
    </r>
  </si>
  <si>
    <t>Įm.k.163547140 Klaipėdos g. 15, Gargždai</t>
  </si>
  <si>
    <t>(viešojo sektoriaus subjekto, parengusio finansinės būklės ataskaitą, juridinio asmens kodas, adresas)</t>
  </si>
  <si>
    <t>FINANSINĖS BŪKLĖS ATASKAITA</t>
  </si>
  <si>
    <t>PAGAL  2026-06-30 D. DUOMENIS</t>
  </si>
  <si>
    <t>2026-08-05  Nr.____</t>
  </si>
  <si>
    <t>(data)</t>
  </si>
  <si>
    <t>Pateikimo valiuta ir tikslumas: eurais</t>
  </si>
  <si>
    <t>Eil. Nr.</t>
  </si>
  <si>
    <t>Straipsniai</t>
  </si>
  <si>
    <t xml:space="preserve">Pastabos Nr. </t>
  </si>
  <si>
    <t>Paskutinė ataskaitinio laikotarpio diena</t>
  </si>
  <si>
    <t>Paskutinė praėjusio ataskaitinio laikotarpio diena</t>
  </si>
  <si>
    <t>1.</t>
  </si>
  <si>
    <t>ILGALAIKIS TURTAS</t>
  </si>
  <si>
    <t>1.1.</t>
  </si>
  <si>
    <t>Nematerialusis turtas</t>
  </si>
  <si>
    <t>1.1.1.</t>
  </si>
  <si>
    <t>Plėtros darbai</t>
  </si>
  <si>
    <t>0</t>
  </si>
  <si>
    <t>1.1.2.</t>
  </si>
  <si>
    <t>Programinė įranga ir jos licencijos</t>
  </si>
  <si>
    <t>1.1.3.</t>
  </si>
  <si>
    <t>Nebaigti projektai ir išanksto sumokėtos sumos</t>
  </si>
  <si>
    <t>1.1.4.</t>
  </si>
  <si>
    <t>Kitas nematerialusis turtas</t>
  </si>
  <si>
    <t>1.2.</t>
  </si>
  <si>
    <t>Ilgalaikis materialusis turtas</t>
  </si>
  <si>
    <t>1.2.1.</t>
  </si>
  <si>
    <t>Žemė</t>
  </si>
  <si>
    <t>1.2.2.</t>
  </si>
  <si>
    <t>Pastatai</t>
  </si>
  <si>
    <t>1.2.3.</t>
  </si>
  <si>
    <t>Infrastruktūros statiniai</t>
  </si>
  <si>
    <t>1.2.4.</t>
  </si>
  <si>
    <t>Kiti statiniai</t>
  </si>
  <si>
    <t>1.2.5.</t>
  </si>
  <si>
    <t>Mašinos ir įrenginiai</t>
  </si>
  <si>
    <t>1.2.6.</t>
  </si>
  <si>
    <t>Transporto priemonės</t>
  </si>
  <si>
    <t>1.2.7.</t>
  </si>
  <si>
    <t>Baldai, biuro įranga ir kitas ilgalaikis materialusis turtas</t>
  </si>
  <si>
    <t>1.2.8.</t>
  </si>
  <si>
    <t>Kultūros ir kitos vertybės</t>
  </si>
  <si>
    <t>1.2.9.</t>
  </si>
  <si>
    <t>Nebaigta statyba ir išanksto sumokėtos sumos</t>
  </si>
  <si>
    <t>1.3.</t>
  </si>
  <si>
    <t>Ilgalaikis finansinis turtas</t>
  </si>
  <si>
    <t>1.4.</t>
  </si>
  <si>
    <t>Mineraliniai ištekliai</t>
  </si>
  <si>
    <t>1.5.</t>
  </si>
  <si>
    <t>Kitas ilgalaikis turtas</t>
  </si>
  <si>
    <t>2.</t>
  </si>
  <si>
    <t>BIOLOGINIS TURTAS</t>
  </si>
  <si>
    <t>3.</t>
  </si>
  <si>
    <t>TRUMPALAIKIS TURTAS</t>
  </si>
  <si>
    <t>3.1.</t>
  </si>
  <si>
    <t>Atsargos</t>
  </si>
  <si>
    <t>3.2.</t>
  </si>
  <si>
    <t>Iš anksto sumokėtos sumos</t>
  </si>
  <si>
    <t>3.3.</t>
  </si>
  <si>
    <r>
      <t>Per vienus</t>
    </r>
    <r>
      <rPr>
        <b/>
        <sz val="10"/>
        <rFont val="Times New Roman"/>
        <family val="1"/>
        <charset val="186"/>
      </rPr>
      <t xml:space="preserve"> </t>
    </r>
    <r>
      <rPr>
        <sz val="10"/>
        <rFont val="Times New Roman"/>
        <family val="1"/>
        <charset val="186"/>
      </rPr>
      <t>metus gautinos sumos</t>
    </r>
  </si>
  <si>
    <t>3.3.1.</t>
  </si>
  <si>
    <t>Suteiktos paskolos</t>
  </si>
  <si>
    <t>3.3.2.</t>
  </si>
  <si>
    <t>Gautinos finansavimo sumos</t>
  </si>
  <si>
    <t>3.3.3.</t>
  </si>
  <si>
    <t>Gautinos sumos iš biudžeto už pervestas pajamų įmokas</t>
  </si>
  <si>
    <t>3.3.4.</t>
  </si>
  <si>
    <t>Gautinos sumos už turto naudojimą, parduotas prekes, turtą, paslaugas</t>
  </si>
  <si>
    <t>3.3.5.</t>
  </si>
  <si>
    <t>Kitos gautinos sumos</t>
  </si>
  <si>
    <t>3.4.</t>
  </si>
  <si>
    <t>Trumpalaikės investicijos</t>
  </si>
  <si>
    <t>3.5.</t>
  </si>
  <si>
    <t>Pinigai ir pinigų ekvivalentai</t>
  </si>
  <si>
    <t>4.</t>
  </si>
  <si>
    <t>IŠ VISO TURTO:</t>
  </si>
  <si>
    <t>5.</t>
  </si>
  <si>
    <t>FINANSAVIMO SUMOS</t>
  </si>
  <si>
    <t>5.1.</t>
  </si>
  <si>
    <t xml:space="preserve">Iš valstybės biudžeto </t>
  </si>
  <si>
    <t>5.2.</t>
  </si>
  <si>
    <t>Iš savivaldybės biudžeto</t>
  </si>
  <si>
    <t>5.3.</t>
  </si>
  <si>
    <t>Iš Europos Sąjungos, užsienio valstybių ir tarptautinių organizacijų</t>
  </si>
  <si>
    <t>5.4.</t>
  </si>
  <si>
    <t>Iš viešojo sektoriaus subjektų pajamų</t>
  </si>
  <si>
    <t>5.5.</t>
  </si>
  <si>
    <t>Iš fizinių ir privačių juridinių asmenų</t>
  </si>
  <si>
    <t>6.</t>
  </si>
  <si>
    <t>ĮSIPAREIGOJIMAI</t>
  </si>
  <si>
    <t>6.1.</t>
  </si>
  <si>
    <t>Atidėjiniai</t>
  </si>
  <si>
    <t>6.2.</t>
  </si>
  <si>
    <t>Ilgalaikiai įsipareigojimai</t>
  </si>
  <si>
    <t>6.2.1.</t>
  </si>
  <si>
    <t>Ilgalaikiai skoliniai įsipareigojimai</t>
  </si>
  <si>
    <t>6.2.2.</t>
  </si>
  <si>
    <t>Kiti ilgalaikiai įsipareigojimai</t>
  </si>
  <si>
    <t>6.3.</t>
  </si>
  <si>
    <t>Trumpalaikiai įsipareigojimai</t>
  </si>
  <si>
    <t>6.3.1.</t>
  </si>
  <si>
    <t>Trumpalaikiai skoliniai įsipareigojimai</t>
  </si>
  <si>
    <t>6.3.2.</t>
  </si>
  <si>
    <t>Mokėtinos socialinės išmokos, stipendijos, prizai ir premijos</t>
  </si>
  <si>
    <t>6.3.3.</t>
  </si>
  <si>
    <t>Tiekėjams mokėtinos sumos</t>
  </si>
  <si>
    <t>6.3.4.</t>
  </si>
  <si>
    <t>Su darbo santykiais susiję įsipareigojimai</t>
  </si>
  <si>
    <t>6.3.5.</t>
  </si>
  <si>
    <t>Kiti trumpalaikiai įsipareigojimai</t>
  </si>
  <si>
    <t>6.3.5.1.</t>
  </si>
  <si>
    <t>Mokėtinos sumos tarptautinėms institucijoms, į biudžetus ir fondus</t>
  </si>
  <si>
    <t>6.3.5.2.</t>
  </si>
  <si>
    <t>Kiti įsipareigojimai</t>
  </si>
  <si>
    <t>7.</t>
  </si>
  <si>
    <t>GRYNASIS TURTAS</t>
  </si>
  <si>
    <t>7.1.</t>
  </si>
  <si>
    <t>Dalininkų kapitalas</t>
  </si>
  <si>
    <t>7.2.</t>
  </si>
  <si>
    <t>Rezervai</t>
  </si>
  <si>
    <t>7.2.1.</t>
  </si>
  <si>
    <t>Tikrosios vertės rezervas</t>
  </si>
  <si>
    <t>7.2.2.</t>
  </si>
  <si>
    <t>Mineralinių išteklių rezervas</t>
  </si>
  <si>
    <t>7.2.3.</t>
  </si>
  <si>
    <t>Medynų rezervas</t>
  </si>
  <si>
    <t>7.2.4.</t>
  </si>
  <si>
    <t>Kiti rezervai</t>
  </si>
  <si>
    <t>7.3.</t>
  </si>
  <si>
    <t>Sukauptas perviršis ar deficitas</t>
  </si>
  <si>
    <t>7.3.1.</t>
  </si>
  <si>
    <t>Viešojo sektoriaus subjektų sukauptas perviršis ar deficitas be nuosavybės metodo įtakos</t>
  </si>
  <si>
    <t>7.3.2.</t>
  </si>
  <si>
    <t>Nuosavybės metodo įtaka</t>
  </si>
  <si>
    <t>8.</t>
  </si>
  <si>
    <t>IŠ VISO FINANSAVIMO SUMŲ, ĮSIPAREIGOJIMŲ, GRYNOJO TURTO IR MAŽUMOS DALIES:</t>
  </si>
  <si>
    <r>
      <t>Pastaba.</t>
    </r>
    <r>
      <rPr>
        <sz val="10"/>
        <rFont val="Times New Roman"/>
        <family val="1"/>
        <charset val="186"/>
      </rPr>
      <t xml:space="preserve"> Forma pildoma rengiant viešojo sektoriaus subjektų, išskyrus išteklių fondus, mokesčių fondus ir fondų fondus, finansinės būklės ataskaitą. </t>
    </r>
  </si>
  <si>
    <t>Vaida Skuodienė</t>
  </si>
  <si>
    <t>(pareigų pavadinimas)</t>
  </si>
  <si>
    <t>(parašas)</t>
  </si>
  <si>
    <t>(vardas ir pavardė)</t>
  </si>
  <si>
    <t>Viktorija Kaprizkina</t>
  </si>
  <si>
    <t xml:space="preserve">(pareigų pavadinimas)                   </t>
  </si>
  <si>
    <t>P03</t>
  </si>
  <si>
    <t>P04</t>
  </si>
  <si>
    <t>P08</t>
  </si>
  <si>
    <t>P09</t>
  </si>
  <si>
    <t>P10</t>
  </si>
  <si>
    <t>P11</t>
  </si>
  <si>
    <t>P12</t>
  </si>
  <si>
    <t>P15</t>
  </si>
  <si>
    <t>P17</t>
  </si>
  <si>
    <t>P18</t>
  </si>
  <si>
    <t xml:space="preserve">3-iojo viešojo sektoriaus apskaitos ir finansinės atskaitomybės standarto „Veiklos rezultatų ataskaita“ </t>
  </si>
  <si>
    <t xml:space="preserve">                              1 priedas</t>
  </si>
  <si>
    <t>(Veiklos rezultatų ataskaitos forma)</t>
  </si>
  <si>
    <t>(viešojo sektoriaus subjekto pavadinimas)</t>
  </si>
  <si>
    <t>(viešojo sektoriaus subjekto, parengusio veiklos rezultatų ataskaitą, juridinio asmens kodas, adresas)</t>
  </si>
  <si>
    <t>VEIKLOS REZULTATŲ ATASKAITA</t>
  </si>
  <si>
    <t>Pastabos Nr.</t>
  </si>
  <si>
    <t>Ataskaitinis laikotarpis</t>
  </si>
  <si>
    <t>Praėjęs ataskaitinis laikotarpis</t>
  </si>
  <si>
    <t>PAGRINDINĖS VEIKLOS PAJAMOS</t>
  </si>
  <si>
    <t>PAJAMOS</t>
  </si>
  <si>
    <t>FINANSAVIMO PAJAMOS</t>
  </si>
  <si>
    <t xml:space="preserve">    Iš valstybės biudžeto </t>
  </si>
  <si>
    <t xml:space="preserve">Iš savivaldybių biudžetų </t>
  </si>
  <si>
    <t xml:space="preserve">    Iš savivaldybių biudžeto</t>
  </si>
  <si>
    <t>Iš ES, užsienio valstybių ir tarptautinių organizacijų lėšų</t>
  </si>
  <si>
    <t xml:space="preserve">    Iš Europos Sąjungos, užsienio valstybių ir tarptautinių organizacijų lėšų</t>
  </si>
  <si>
    <t>Iš kitų finansavimo šaltinių</t>
  </si>
  <si>
    <t xml:space="preserve">    Iš viešojo sektoriaus subjektų pajamų</t>
  </si>
  <si>
    <t>1.1.5.</t>
  </si>
  <si>
    <t xml:space="preserve">    Iš fizinių ir privačių juridinių asmenų</t>
  </si>
  <si>
    <t>MOKESČIŲ IR SOCIALINIŲ ĮMOKŲ PAJAMOS</t>
  </si>
  <si>
    <t>KITOS PAJAMOS</t>
  </si>
  <si>
    <t xml:space="preserve">    Rinkliavų ir žyminio mokesčio pajamos</t>
  </si>
  <si>
    <t>1.2.1.1.</t>
  </si>
  <si>
    <t xml:space="preserve">    Rinkliavų pajamos</t>
  </si>
  <si>
    <t>1.2.1.2.</t>
  </si>
  <si>
    <t xml:space="preserve">    Įskaitytas žyminis mokestis</t>
  </si>
  <si>
    <t>1.2.1.3.</t>
  </si>
  <si>
    <t xml:space="preserve">    Grąžintinas žyminis mokestis </t>
  </si>
  <si>
    <t>Prekių pardavimo ir paslaugų pajamos</t>
  </si>
  <si>
    <t>1.2.2.1.</t>
  </si>
  <si>
    <t xml:space="preserve">    Prekių pardavimo ir paslaugų, apmokamų viešojo sektoriaus subjektų lėšomis, pajamos</t>
  </si>
  <si>
    <t>1.2.2.2.</t>
  </si>
  <si>
    <t xml:space="preserve">    Kitų prekių pardavimo ir paslaugų pajamos</t>
  </si>
  <si>
    <t xml:space="preserve">    Baudų, konfiskuoto turto ir netesybų pajamos</t>
  </si>
  <si>
    <t xml:space="preserve">    Finansinės ir investicinės veiklos pajamos</t>
  </si>
  <si>
    <t xml:space="preserve">    Kitos </t>
  </si>
  <si>
    <t xml:space="preserve">    Negrąžintinai pervestinos į biudžetus, išteklių fondus pajamos</t>
  </si>
  <si>
    <t>PAGRINDINĖS VEIKLOS SĄNAUDOS</t>
  </si>
  <si>
    <t>SĄNAUDOS</t>
  </si>
  <si>
    <t xml:space="preserve">2.1. </t>
  </si>
  <si>
    <t xml:space="preserve">Darbo užmokesčio ir socialinio draudimo </t>
  </si>
  <si>
    <t>SU DARBO SANTYKIAIS SUSIJUSIŲ IŠMOKŲ SĄNAUDOS</t>
  </si>
  <si>
    <t>2.1.1.</t>
  </si>
  <si>
    <t>Nusidėvėjimo ir amortizacijos</t>
  </si>
  <si>
    <t xml:space="preserve">    Darbo užmokesčio ir socialinio draudimo sąnaudos</t>
  </si>
  <si>
    <t>2.1.2.</t>
  </si>
  <si>
    <t>KOMUNALINIŲ PASLAUGŲ IR ryšių</t>
  </si>
  <si>
    <t xml:space="preserve">    Socialinių ir kitų išmokų darbuotojams sąnaudos</t>
  </si>
  <si>
    <t>2.2.</t>
  </si>
  <si>
    <t xml:space="preserve">Komandiruočių </t>
  </si>
  <si>
    <t>PREKIŲ IR PASLAUGŲ SĄNAUDOS</t>
  </si>
  <si>
    <t>2.2.1.</t>
  </si>
  <si>
    <t xml:space="preserve">Transporto </t>
  </si>
  <si>
    <t xml:space="preserve">    Prekių ir paslaugų sąnaudos veiklai</t>
  </si>
  <si>
    <t>2.2.2.</t>
  </si>
  <si>
    <t xml:space="preserve">Kvalifikacijos kėlimo </t>
  </si>
  <si>
    <t xml:space="preserve">    Prekių ir paslaugų sąnaudos viešajam ūkiui</t>
  </si>
  <si>
    <t>2.2.3.</t>
  </si>
  <si>
    <t>PAPRASTOJO Remonto IR EKSPLOATAVIMO</t>
  </si>
  <si>
    <t xml:space="preserve">    Prekių pardavimo sąnaudos</t>
  </si>
  <si>
    <t>2.3.</t>
  </si>
  <si>
    <t>NUVERTĖJIMO IR NURAŠYTŲ SUMŲ</t>
  </si>
  <si>
    <t>NUSIDĖVĖJIMO IR AMORTIZACIJOS SĄNAUDOS</t>
  </si>
  <si>
    <t>2.4.</t>
  </si>
  <si>
    <t>SUNAUDOTŲ IR PARDUOTŲ ATSARGŲ SAVIKAINA</t>
  </si>
  <si>
    <t>NUVERTĖJIMO IR NURAŠYTŲ SUMŲ SĄNAUDOS</t>
  </si>
  <si>
    <t>2.5.</t>
  </si>
  <si>
    <t>socialinių išmokų</t>
  </si>
  <si>
    <t>SOCIALINIŲ IŠMOKŲ, STIPENDIJŲ, PRIZŲ IR PREMIJŲ SĄNAUDOS</t>
  </si>
  <si>
    <t>2.6.</t>
  </si>
  <si>
    <t>nuomos</t>
  </si>
  <si>
    <t>FINANSAVIMO SĄNAUDOS</t>
  </si>
  <si>
    <t>2.7.</t>
  </si>
  <si>
    <t>finansavimo</t>
  </si>
  <si>
    <t>FINANSINĖS IR INVESTICINĖS VEIKLOS SĄNAUDOS</t>
  </si>
  <si>
    <t>2.8.</t>
  </si>
  <si>
    <t>kitų paslaugų</t>
  </si>
  <si>
    <t>MOKESČIAI EUROPOS SĄJUNGAI IR KITOMS TARPTAUTINĖMS ORGANIZACIJOMS</t>
  </si>
  <si>
    <t>2.9.</t>
  </si>
  <si>
    <t xml:space="preserve">Kitos </t>
  </si>
  <si>
    <t>KITOS SĄNAUDOS</t>
  </si>
  <si>
    <t>2.10.</t>
  </si>
  <si>
    <t>KAPITALIZUOTOS TURTO KŪRIMO (GAMYBOS) IŠLAIDOS</t>
  </si>
  <si>
    <t>PAGRINDINĖS VEIKLOS PERVIRŠIS AR DEFICITAS</t>
  </si>
  <si>
    <t>PERVIRŠIS AR DEFICITAS IŠ VYKDOMOS VEIKLOS</t>
  </si>
  <si>
    <t xml:space="preserve">4. </t>
  </si>
  <si>
    <t>KITOS VEIKLOS REZULTATAS</t>
  </si>
  <si>
    <t>APSKAITOS POLITIKOS KEITIMO IR ESMINIŲ APSKAITOS KLAIDŲ TAISYMO ĮTAKA</t>
  </si>
  <si>
    <t>PELNO MOKESTIS</t>
  </si>
  <si>
    <t>NUOSAVYBĖS METODO ĮTAKA</t>
  </si>
  <si>
    <t>GRYNASIS PERVIRŠIS AR DEFICITAS</t>
  </si>
  <si>
    <r>
      <t>Pastaba</t>
    </r>
    <r>
      <rPr>
        <sz val="9"/>
        <rFont val="Times New Roman"/>
        <family val="1"/>
        <charset val="186"/>
      </rPr>
      <t>. Forma pildoma rengiant viešojo sektoriaus subjektų, išskyrus išteklių fondus, mokesčių fondus ir fondų fondus, veiklos rezultatų ataskaitą.</t>
    </r>
  </si>
  <si>
    <t xml:space="preserve">(pareigų pavadinimas)                           </t>
  </si>
  <si>
    <t xml:space="preserve">(pareigų pavadinimas)                                                                                      </t>
  </si>
  <si>
    <t xml:space="preserve">  (parašas)</t>
  </si>
  <si>
    <t>P21</t>
  </si>
  <si>
    <t>P22</t>
  </si>
  <si>
    <t>20-ojo viešojo sektoriaus apskaitos ir finansinės
atskaitomybės standarto  „Finansavimo sumos“</t>
  </si>
  <si>
    <t>2 priedas</t>
  </si>
  <si>
    <t>(Informacijos apie finansavimo sumas pagal šaltinį, tikslinę paskirtį ir jų pokyčius forma)</t>
  </si>
  <si>
    <t>INFORMACIJA APIE FINANSAVIMO SUMAS PAGAL ŠALTINĮ, TIKSLINĘ PASKIRTĮ IR JŲ POKYČIUS</t>
  </si>
  <si>
    <t>Finansavimo sumos</t>
  </si>
  <si>
    <t>Finansavimo sumų likutis ataskaitinio laikotarpio pradžioje</t>
  </si>
  <si>
    <t>Per ataskaitinį laikotarpį</t>
  </si>
  <si>
    <t>Finansavimo sumų likutis ataskaitinio laikotarpio pabaigoje</t>
  </si>
  <si>
    <r>
      <t xml:space="preserve"> Finansavimo sumos (gautos), išskyrus neatlygintinai gautą turtą</t>
    </r>
    <r>
      <rPr>
        <b/>
        <strike/>
        <sz val="11"/>
        <rFont val="Times New Roman"/>
        <family val="1"/>
        <charset val="186"/>
      </rPr>
      <t xml:space="preserve"> </t>
    </r>
  </si>
  <si>
    <t>Finansavimo sumų pergrupavimas</t>
  </si>
  <si>
    <t>Neatlygintinai gautas turtas</t>
  </si>
  <si>
    <t>Perduota kitiems viešojo sektoriaus subjektams</t>
  </si>
  <si>
    <t>Finansavimo sumų sumažėjimas dėl turto pardavimo</t>
  </si>
  <si>
    <t>Finansavimo sumų sumažėjimas dėl jų panaudojimo savo veiklai</t>
  </si>
  <si>
    <t>Finansavimo sumų sumažėjimas dėl jų perdavimo ne viešojo sektoriaus subjektams</t>
  </si>
  <si>
    <t>Finansavimo sumos (grąžintos)</t>
  </si>
  <si>
    <t xml:space="preserve"> Finansavimo sumų (gautinų) pasikeitimas</t>
  </si>
  <si>
    <t>11</t>
  </si>
  <si>
    <t>Iš valstybės biudžeto:</t>
  </si>
  <si>
    <t>nepiniginiam turtui įsigyti</t>
  </si>
  <si>
    <t>kitoms išlaidoms kompensuoti</t>
  </si>
  <si>
    <t>Iš savivaldybės biudžeto:</t>
  </si>
  <si>
    <t>2.1.</t>
  </si>
  <si>
    <t>Iš Europos Sąjungos, užsienio valstybių ir tarptautinių organizacijų:</t>
  </si>
  <si>
    <t>Iš viešojo sektoriaus subjektų pajamų:</t>
  </si>
  <si>
    <t>4.1.</t>
  </si>
  <si>
    <t>4.2.</t>
  </si>
  <si>
    <t>Iš fizinių ir privačių juridinių asmenų:</t>
  </si>
  <si>
    <t>Iš viso finansavimo sumų</t>
  </si>
  <si>
    <r>
      <t>Pastabos:</t>
    </r>
    <r>
      <rPr>
        <sz val="11"/>
        <rFont val="Times New Roman"/>
        <family val="1"/>
        <charset val="186"/>
      </rPr>
      <t xml:space="preserve">
1. Lentelės 5 skiltyje „Finansavimo sumų pergrupavimas“ rodomas finansavimo sumų pergrupavimas, praėjusio ataskaitinio laikotarpio klaidų taisymas, valiutos kurso įtaka pinigų likučiams, susijusiems su finansavimo sumomis, finansavimo sumų dalis, pagal 26-ojo viešojo sektoriaus apskaitos ir finansinės atskaitomybės standarto „Fondų apskaita ir finansinių ataskaitų rinkinys“, patvirtinto Lietuvos Respublikos finansų ministro 2007 m. gruodžio 7 d. įsakymu Nr. 1K-357 „Dėl 26-ojo viešojo sektoriaus apskaitos ir finansinės atskaitomybės standarto patvirtinimo“, 24 punktą pripažinta valstybės iždo finansavimo pajamomis.
2. Lentelės 1 punkte „Iš valstybės biudžeto“ rodomos finansavimo sumos iš valstybės biudžeto, išskyrus valstybės biudžeto asignavimų dalį, gautą iš Europos Sąjungos, užsienio valstybių ir tarptautinių organizacijų.
3. Lentelės 2 punkte „Iš savivaldybės biudžeto“ rodomos finansavimo sumos, iš savivaldybės biudžeto, išskyrus savivaldybės biudžeto asignavimų dalį, gautą iš Europos Sąjungos, užsienio valstybių ir tarptautinių organizacijų.
4. Lentelės 3 punkte „Iš Europos Sąjungos, užsienio valstybių ir tarptautinių organizacijų“ rodomos sumos iš šių šaltinių, neįskaitant finansavimo sumų iš valstybės ar savivaldybės biudžetų Europos Sąjungos projektams finansuoti.</t>
    </r>
  </si>
  <si>
    <t>Direktorė</t>
  </si>
  <si>
    <t xml:space="preserve">Biudžetinių įstaigų centralizuotos apskaitos skyriaus vedėja			</t>
  </si>
  <si>
    <t xml:space="preserve">Biudžetinių įstaigų centralizuotos apskaitos skyriaus vedėja			______________________________________________________                                     </t>
  </si>
  <si>
    <t xml:space="preserve">Direktorė__________________________________________________________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</si>
</sst>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9"/>
      <name val="Arial"/>
      <family val="2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9"/>
      <name val="Times New Roman"/>
      <family val="1"/>
      <charset val="186"/>
    </font>
    <font>
      <b/>
      <sz val="10"/>
      <name val="Arial"/>
      <family val="2"/>
      <charset val="186"/>
    </font>
    <font>
      <u/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strike/>
      <sz val="10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color indexed="8"/>
      <name val="Tahoma"/>
      <family val="2"/>
      <charset val="186"/>
    </font>
    <font>
      <sz val="11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2"/>
      <name val="TimesNewRoman,Bold"/>
    </font>
    <font>
      <sz val="11"/>
      <name val="TimesNewRoman,Bold"/>
    </font>
    <font>
      <b/>
      <sz val="11"/>
      <name val="TimesNewRoman,Bold"/>
    </font>
    <font>
      <sz val="11"/>
      <name val="Arial"/>
      <family val="2"/>
      <charset val="186"/>
    </font>
    <font>
      <u/>
      <sz val="11"/>
      <name val="TimesNewRoman,Bold"/>
      <charset val="186"/>
    </font>
    <font>
      <i/>
      <sz val="11"/>
      <name val="TimesNewRoman,Bold"/>
    </font>
    <font>
      <sz val="12"/>
      <color indexed="8"/>
      <name val="TimesNewRomanPSMT"/>
    </font>
    <font>
      <b/>
      <sz val="12"/>
      <name val="Arial"/>
      <family val="2"/>
      <charset val="186"/>
    </font>
    <font>
      <b/>
      <sz val="11"/>
      <name val="Times New Roman"/>
      <family val="1"/>
      <charset val="186"/>
    </font>
    <font>
      <b/>
      <strike/>
      <sz val="11"/>
      <name val="Times New Roman"/>
      <family val="1"/>
      <charset val="186"/>
    </font>
    <font>
      <sz val="11"/>
      <color indexed="10"/>
      <name val="Times New Roman"/>
      <family val="1"/>
      <charset val="186"/>
    </font>
    <font>
      <b/>
      <sz val="9"/>
      <color indexed="8"/>
      <name val="Tahoma"/>
      <family val="2"/>
      <charset val="186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2EFDA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1">
    <xf numFmtId="0" fontId="0" fillId="0" borderId="0" xfId="0"/>
    <xf numFmtId="0" fontId="18" fillId="33" borderId="0" xfId="0" applyFont="1" applyFill="1" applyAlignment="1">
      <alignment vertical="center"/>
    </xf>
    <xf numFmtId="0" fontId="18" fillId="33" borderId="0" xfId="0" applyFont="1" applyFill="1" applyAlignment="1">
      <alignment vertical="center" wrapText="1"/>
    </xf>
    <xf numFmtId="0" fontId="20" fillId="0" borderId="0" xfId="0" applyFont="1"/>
    <xf numFmtId="0" fontId="18" fillId="33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19" fillId="33" borderId="0" xfId="0" applyFont="1" applyFill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24" fillId="33" borderId="0" xfId="0" applyFont="1" applyFill="1" applyAlignment="1">
      <alignment vertical="center" wrapText="1"/>
    </xf>
    <xf numFmtId="0" fontId="18" fillId="33" borderId="0" xfId="0" applyFont="1" applyFill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49" fontId="19" fillId="33" borderId="14" xfId="0" applyNumberFormat="1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9" fillId="34" borderId="12" xfId="0" applyFont="1" applyFill="1" applyBorder="1" applyAlignment="1">
      <alignment horizontal="center" vertical="center" wrapText="1"/>
    </xf>
    <xf numFmtId="0" fontId="19" fillId="34" borderId="12" xfId="0" applyFont="1" applyFill="1" applyBorder="1" applyAlignment="1">
      <alignment horizontal="left" vertical="center"/>
    </xf>
    <xf numFmtId="0" fontId="19" fillId="34" borderId="14" xfId="0" applyFont="1" applyFill="1" applyBorder="1" applyAlignment="1">
      <alignment horizontal="left" vertical="center"/>
    </xf>
    <xf numFmtId="0" fontId="19" fillId="34" borderId="14" xfId="0" applyFont="1" applyFill="1" applyBorder="1" applyAlignment="1">
      <alignment horizontal="left" vertical="center" wrapText="1"/>
    </xf>
    <xf numFmtId="2" fontId="19" fillId="34" borderId="12" xfId="0" applyNumberFormat="1" applyFont="1" applyFill="1" applyBorder="1" applyAlignment="1">
      <alignment horizontal="right" vertical="center"/>
    </xf>
    <xf numFmtId="0" fontId="18" fillId="33" borderId="18" xfId="0" applyFont="1" applyFill="1" applyBorder="1" applyAlignment="1">
      <alignment horizontal="left" vertical="center"/>
    </xf>
    <xf numFmtId="0" fontId="27" fillId="33" borderId="17" xfId="0" applyFont="1" applyFill="1" applyBorder="1" applyAlignment="1">
      <alignment horizontal="left" vertical="center"/>
    </xf>
    <xf numFmtId="0" fontId="27" fillId="33" borderId="17" xfId="0" applyFont="1" applyFill="1" applyBorder="1" applyAlignment="1">
      <alignment horizontal="left" vertical="center" wrapText="1"/>
    </xf>
    <xf numFmtId="2" fontId="18" fillId="33" borderId="18" xfId="0" applyNumberFormat="1" applyFont="1" applyFill="1" applyBorder="1" applyAlignment="1">
      <alignment horizontal="right" vertical="center"/>
    </xf>
    <xf numFmtId="0" fontId="18" fillId="33" borderId="14" xfId="0" applyFont="1" applyFill="1" applyBorder="1" applyAlignment="1">
      <alignment horizontal="left" vertical="center"/>
    </xf>
    <xf numFmtId="0" fontId="18" fillId="33" borderId="15" xfId="0" applyFont="1" applyFill="1" applyBorder="1" applyAlignment="1">
      <alignment horizontal="left" vertical="center"/>
    </xf>
    <xf numFmtId="0" fontId="18" fillId="33" borderId="15" xfId="0" applyFont="1" applyFill="1" applyBorder="1" applyAlignment="1">
      <alignment horizontal="left" vertical="center" wrapText="1"/>
    </xf>
    <xf numFmtId="0" fontId="18" fillId="33" borderId="16" xfId="0" applyFont="1" applyFill="1" applyBorder="1" applyAlignment="1">
      <alignment horizontal="left" vertical="center" wrapText="1"/>
    </xf>
    <xf numFmtId="0" fontId="18" fillId="33" borderId="19" xfId="0" applyFont="1" applyFill="1" applyBorder="1" applyAlignment="1">
      <alignment horizontal="center" vertical="center" wrapText="1"/>
    </xf>
    <xf numFmtId="0" fontId="18" fillId="33" borderId="20" xfId="0" applyFont="1" applyFill="1" applyBorder="1" applyAlignment="1">
      <alignment horizontal="left" vertical="center"/>
    </xf>
    <xf numFmtId="0" fontId="18" fillId="33" borderId="13" xfId="0" applyFont="1" applyFill="1" applyBorder="1" applyAlignment="1">
      <alignment horizontal="left" vertical="center"/>
    </xf>
    <xf numFmtId="0" fontId="18" fillId="33" borderId="13" xfId="0" applyFont="1" applyFill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18" fillId="0" borderId="16" xfId="0" applyFont="1" applyBorder="1" applyAlignment="1">
      <alignment horizontal="left" vertical="center" wrapText="1"/>
    </xf>
    <xf numFmtId="0" fontId="18" fillId="33" borderId="12" xfId="0" applyFont="1" applyFill="1" applyBorder="1" applyAlignment="1">
      <alignment horizontal="left" vertical="center"/>
    </xf>
    <xf numFmtId="0" fontId="18" fillId="33" borderId="12" xfId="0" applyFont="1" applyFill="1" applyBorder="1" applyAlignment="1">
      <alignment horizontal="left" vertical="center" wrapText="1"/>
    </xf>
    <xf numFmtId="0" fontId="18" fillId="33" borderId="14" xfId="0" applyFont="1" applyFill="1" applyBorder="1" applyAlignment="1">
      <alignment horizontal="left" vertical="center" wrapText="1"/>
    </xf>
    <xf numFmtId="2" fontId="19" fillId="34" borderId="18" xfId="0" applyNumberFormat="1" applyFont="1" applyFill="1" applyBorder="1" applyAlignment="1">
      <alignment horizontal="right" vertical="center"/>
    </xf>
    <xf numFmtId="0" fontId="18" fillId="0" borderId="12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 wrapText="1"/>
    </xf>
    <xf numFmtId="0" fontId="18" fillId="0" borderId="19" xfId="0" applyFont="1" applyBorder="1" applyAlignment="1">
      <alignment horizontal="left" vertical="center"/>
    </xf>
    <xf numFmtId="0" fontId="18" fillId="0" borderId="21" xfId="0" applyFont="1" applyBorder="1" applyAlignment="1">
      <alignment horizontal="left" vertical="center"/>
    </xf>
    <xf numFmtId="0" fontId="18" fillId="0" borderId="21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/>
    </xf>
    <xf numFmtId="0" fontId="18" fillId="0" borderId="17" xfId="0" applyFont="1" applyBorder="1" applyAlignment="1">
      <alignment horizontal="left" vertical="center"/>
    </xf>
    <xf numFmtId="0" fontId="18" fillId="0" borderId="17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center" vertical="center"/>
    </xf>
    <xf numFmtId="0" fontId="18" fillId="0" borderId="16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 wrapText="1"/>
    </xf>
    <xf numFmtId="0" fontId="19" fillId="35" borderId="12" xfId="0" applyFont="1" applyFill="1" applyBorder="1" applyAlignment="1">
      <alignment horizontal="center" vertical="center" wrapText="1"/>
    </xf>
    <xf numFmtId="0" fontId="19" fillId="35" borderId="20" xfId="0" applyFont="1" applyFill="1" applyBorder="1" applyAlignment="1">
      <alignment horizontal="left" vertical="center"/>
    </xf>
    <xf numFmtId="0" fontId="18" fillId="35" borderId="13" xfId="0" applyFont="1" applyFill="1" applyBorder="1" applyAlignment="1">
      <alignment horizontal="left" vertical="center"/>
    </xf>
    <xf numFmtId="0" fontId="18" fillId="35" borderId="13" xfId="0" applyFont="1" applyFill="1" applyBorder="1" applyAlignment="1">
      <alignment horizontal="left" vertical="center" wrapText="1"/>
    </xf>
    <xf numFmtId="2" fontId="19" fillId="35" borderId="18" xfId="0" applyNumberFormat="1" applyFont="1" applyFill="1" applyBorder="1" applyAlignment="1">
      <alignment horizontal="right" vertical="center"/>
    </xf>
    <xf numFmtId="0" fontId="19" fillId="34" borderId="12" xfId="0" applyFont="1" applyFill="1" applyBorder="1" applyAlignment="1">
      <alignment horizontal="left" vertical="center" wrapText="1"/>
    </xf>
    <xf numFmtId="0" fontId="18" fillId="33" borderId="17" xfId="0" applyFont="1" applyFill="1" applyBorder="1" applyAlignment="1">
      <alignment horizontal="left" vertical="center"/>
    </xf>
    <xf numFmtId="0" fontId="18" fillId="33" borderId="17" xfId="0" applyFont="1" applyFill="1" applyBorder="1" applyAlignment="1">
      <alignment horizontal="left" vertical="center" wrapText="1"/>
    </xf>
    <xf numFmtId="0" fontId="27" fillId="33" borderId="14" xfId="0" applyFont="1" applyFill="1" applyBorder="1" applyAlignment="1">
      <alignment horizontal="left" vertical="center"/>
    </xf>
    <xf numFmtId="0" fontId="27" fillId="33" borderId="16" xfId="0" applyFont="1" applyFill="1" applyBorder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0" fontId="18" fillId="0" borderId="20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 wrapText="1"/>
    </xf>
    <xf numFmtId="0" fontId="18" fillId="33" borderId="17" xfId="0" applyFont="1" applyFill="1" applyBorder="1" applyAlignment="1">
      <alignment horizontal="center" vertical="center" wrapText="1"/>
    </xf>
    <xf numFmtId="0" fontId="18" fillId="33" borderId="21" xfId="0" applyFont="1" applyFill="1" applyBorder="1" applyAlignment="1">
      <alignment horizontal="left" vertical="center"/>
    </xf>
    <xf numFmtId="0" fontId="18" fillId="33" borderId="10" xfId="0" applyFont="1" applyFill="1" applyBorder="1" applyAlignment="1">
      <alignment horizontal="left" vertical="center"/>
    </xf>
    <xf numFmtId="2" fontId="18" fillId="33" borderId="12" xfId="0" applyNumberFormat="1" applyFont="1" applyFill="1" applyBorder="1" applyAlignment="1">
      <alignment horizontal="right" vertical="center"/>
    </xf>
    <xf numFmtId="2" fontId="18" fillId="33" borderId="22" xfId="0" applyNumberFormat="1" applyFont="1" applyFill="1" applyBorder="1" applyAlignment="1">
      <alignment horizontal="right" vertical="center"/>
    </xf>
    <xf numFmtId="0" fontId="18" fillId="0" borderId="15" xfId="0" applyFont="1" applyBorder="1"/>
    <xf numFmtId="2" fontId="18" fillId="33" borderId="20" xfId="0" applyNumberFormat="1" applyFont="1" applyFill="1" applyBorder="1" applyAlignment="1">
      <alignment horizontal="right" vertical="center"/>
    </xf>
    <xf numFmtId="0" fontId="19" fillId="34" borderId="19" xfId="0" applyFont="1" applyFill="1" applyBorder="1" applyAlignment="1">
      <alignment horizontal="left" vertical="center"/>
    </xf>
    <xf numFmtId="0" fontId="19" fillId="34" borderId="21" xfId="0" applyFont="1" applyFill="1" applyBorder="1" applyAlignment="1">
      <alignment horizontal="left" vertical="center"/>
    </xf>
    <xf numFmtId="0" fontId="19" fillId="34" borderId="21" xfId="0" applyFont="1" applyFill="1" applyBorder="1" applyAlignment="1">
      <alignment horizontal="left" vertical="center" wrapText="1"/>
    </xf>
    <xf numFmtId="0" fontId="18" fillId="33" borderId="16" xfId="0" applyFont="1" applyFill="1" applyBorder="1" applyAlignment="1">
      <alignment horizontal="left" vertical="center"/>
    </xf>
    <xf numFmtId="0" fontId="19" fillId="33" borderId="14" xfId="0" applyFont="1" applyFill="1" applyBorder="1" applyAlignment="1">
      <alignment horizontal="left" vertical="center"/>
    </xf>
    <xf numFmtId="2" fontId="19" fillId="35" borderId="12" xfId="0" applyNumberFormat="1" applyFont="1" applyFill="1" applyBorder="1" applyAlignment="1">
      <alignment horizontal="right" vertical="center"/>
    </xf>
    <xf numFmtId="0" fontId="19" fillId="33" borderId="0" xfId="0" applyFont="1" applyFill="1" applyAlignment="1">
      <alignment vertical="center" wrapText="1"/>
    </xf>
    <xf numFmtId="0" fontId="19" fillId="33" borderId="0" xfId="0" applyFont="1" applyFill="1" applyAlignment="1">
      <alignment horizontal="left" vertical="center" wrapText="1"/>
    </xf>
    <xf numFmtId="0" fontId="18" fillId="33" borderId="10" xfId="0" applyFont="1" applyFill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2" fontId="19" fillId="34" borderId="23" xfId="0" applyNumberFormat="1" applyFont="1" applyFill="1" applyBorder="1" applyAlignment="1">
      <alignment horizontal="right" vertical="center"/>
    </xf>
    <xf numFmtId="2" fontId="18" fillId="33" borderId="24" xfId="0" applyNumberFormat="1" applyFont="1" applyFill="1" applyBorder="1" applyAlignment="1">
      <alignment horizontal="right" vertical="center"/>
    </xf>
    <xf numFmtId="2" fontId="19" fillId="34" borderId="24" xfId="0" applyNumberFormat="1" applyFont="1" applyFill="1" applyBorder="1" applyAlignment="1">
      <alignment horizontal="right" vertical="center"/>
    </xf>
    <xf numFmtId="2" fontId="19" fillId="35" borderId="24" xfId="0" applyNumberFormat="1" applyFont="1" applyFill="1" applyBorder="1" applyAlignment="1">
      <alignment horizontal="right" vertical="center"/>
    </xf>
    <xf numFmtId="2" fontId="18" fillId="33" borderId="25" xfId="0" applyNumberFormat="1" applyFont="1" applyFill="1" applyBorder="1" applyAlignment="1">
      <alignment horizontal="right" vertical="center"/>
    </xf>
    <xf numFmtId="0" fontId="18" fillId="34" borderId="26" xfId="0" applyFont="1" applyFill="1" applyBorder="1" applyAlignment="1">
      <alignment horizontal="center" vertical="center" wrapText="1"/>
    </xf>
    <xf numFmtId="0" fontId="18" fillId="33" borderId="26" xfId="0" applyFont="1" applyFill="1" applyBorder="1" applyAlignment="1">
      <alignment horizontal="center" vertical="center" wrapText="1"/>
    </xf>
    <xf numFmtId="16" fontId="18" fillId="33" borderId="27" xfId="0" applyNumberFormat="1" applyFont="1" applyFill="1" applyBorder="1" applyAlignment="1">
      <alignment horizontal="center" vertical="center" wrapText="1"/>
    </xf>
    <xf numFmtId="16" fontId="18" fillId="33" borderId="23" xfId="0" applyNumberFormat="1" applyFont="1" applyFill="1" applyBorder="1" applyAlignment="1">
      <alignment horizontal="center" vertical="center" wrapText="1"/>
    </xf>
    <xf numFmtId="0" fontId="18" fillId="33" borderId="23" xfId="0" applyFont="1" applyFill="1" applyBorder="1" applyAlignment="1">
      <alignment horizontal="center" vertical="center" wrapText="1"/>
    </xf>
    <xf numFmtId="16" fontId="19" fillId="34" borderId="23" xfId="0" applyNumberFormat="1" applyFont="1" applyFill="1" applyBorder="1" applyAlignment="1">
      <alignment horizontal="center" vertical="center" wrapText="1"/>
    </xf>
    <xf numFmtId="0" fontId="18" fillId="34" borderId="23" xfId="0" applyFont="1" applyFill="1" applyBorder="1" applyAlignment="1">
      <alignment horizontal="center" vertical="center" wrapText="1"/>
    </xf>
    <xf numFmtId="16" fontId="18" fillId="0" borderId="23" xfId="0" applyNumberFormat="1" applyFont="1" applyBorder="1" applyAlignment="1">
      <alignment horizontal="center" vertical="center"/>
    </xf>
    <xf numFmtId="0" fontId="18" fillId="35" borderId="23" xfId="0" applyFont="1" applyFill="1" applyBorder="1" applyAlignment="1">
      <alignment horizontal="center" vertical="center" wrapText="1"/>
    </xf>
    <xf numFmtId="0" fontId="18" fillId="33" borderId="28" xfId="0" applyFont="1" applyFill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16" fontId="18" fillId="33" borderId="26" xfId="0" applyNumberFormat="1" applyFont="1" applyFill="1" applyBorder="1" applyAlignment="1">
      <alignment horizontal="center" vertical="center" wrapText="1"/>
    </xf>
    <xf numFmtId="16" fontId="18" fillId="33" borderId="29" xfId="0" applyNumberFormat="1" applyFont="1" applyFill="1" applyBorder="1" applyAlignment="1">
      <alignment horizontal="center" vertical="center" wrapText="1"/>
    </xf>
    <xf numFmtId="16" fontId="18" fillId="34" borderId="24" xfId="0" applyNumberFormat="1" applyFont="1" applyFill="1" applyBorder="1" applyAlignment="1">
      <alignment horizontal="center" vertical="center" wrapText="1"/>
    </xf>
    <xf numFmtId="0" fontId="18" fillId="33" borderId="23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30" fillId="0" borderId="0" xfId="0" applyFont="1" applyAlignment="1">
      <alignment vertical="center"/>
    </xf>
    <xf numFmtId="0" fontId="33" fillId="0" borderId="0" xfId="0" applyFont="1" applyAlignment="1">
      <alignment horizontal="center" vertical="center"/>
    </xf>
    <xf numFmtId="0" fontId="35" fillId="0" borderId="0" xfId="0" applyFont="1" applyAlignment="1">
      <alignment vertical="center"/>
    </xf>
    <xf numFmtId="0" fontId="21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1" fillId="34" borderId="12" xfId="0" applyFont="1" applyFill="1" applyBorder="1" applyAlignment="1">
      <alignment horizontal="center" vertical="center" wrapText="1"/>
    </xf>
    <xf numFmtId="0" fontId="21" fillId="34" borderId="12" xfId="0" applyFont="1" applyFill="1" applyBorder="1" applyAlignment="1">
      <alignment vertical="center"/>
    </xf>
    <xf numFmtId="2" fontId="21" fillId="34" borderId="12" xfId="0" applyNumberFormat="1" applyFont="1" applyFill="1" applyBorder="1" applyAlignment="1">
      <alignment horizontal="right" vertical="center"/>
    </xf>
    <xf numFmtId="0" fontId="22" fillId="0" borderId="12" xfId="0" applyFont="1" applyBorder="1" applyAlignment="1">
      <alignment horizontal="left" vertical="center"/>
    </xf>
    <xf numFmtId="2" fontId="22" fillId="0" borderId="12" xfId="0" applyNumberFormat="1" applyFont="1" applyBorder="1" applyAlignment="1">
      <alignment horizontal="right" vertical="center"/>
    </xf>
    <xf numFmtId="2" fontId="22" fillId="33" borderId="18" xfId="0" applyNumberFormat="1" applyFont="1" applyFill="1" applyBorder="1" applyAlignment="1">
      <alignment horizontal="right" vertical="center"/>
    </xf>
    <xf numFmtId="0" fontId="22" fillId="0" borderId="12" xfId="0" applyFont="1" applyBorder="1" applyAlignment="1">
      <alignment vertical="center"/>
    </xf>
    <xf numFmtId="0" fontId="22" fillId="0" borderId="14" xfId="0" applyFont="1" applyBorder="1" applyAlignment="1">
      <alignment vertical="center" wrapText="1"/>
    </xf>
    <xf numFmtId="0" fontId="22" fillId="0" borderId="16" xfId="0" applyFont="1" applyBorder="1" applyAlignment="1">
      <alignment vertical="center" wrapText="1"/>
    </xf>
    <xf numFmtId="0" fontId="22" fillId="0" borderId="15" xfId="0" applyFont="1" applyBorder="1" applyAlignment="1">
      <alignment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/>
    </xf>
    <xf numFmtId="0" fontId="22" fillId="0" borderId="15" xfId="0" applyFont="1" applyBorder="1" applyAlignment="1">
      <alignment horizontal="left" vertical="center"/>
    </xf>
    <xf numFmtId="0" fontId="22" fillId="0" borderId="0" xfId="0" applyFont="1"/>
    <xf numFmtId="0" fontId="22" fillId="0" borderId="19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2" fontId="21" fillId="0" borderId="12" xfId="0" applyNumberFormat="1" applyFont="1" applyBorder="1" applyAlignment="1">
      <alignment horizontal="right" vertical="center"/>
    </xf>
    <xf numFmtId="0" fontId="21" fillId="0" borderId="12" xfId="0" applyFont="1" applyBorder="1" applyAlignment="1">
      <alignment vertical="center"/>
    </xf>
    <xf numFmtId="2" fontId="21" fillId="33" borderId="18" xfId="0" applyNumberFormat="1" applyFont="1" applyFill="1" applyBorder="1" applyAlignment="1">
      <alignment horizontal="right" vertical="center"/>
    </xf>
    <xf numFmtId="0" fontId="22" fillId="0" borderId="10" xfId="0" applyFont="1" applyBorder="1" applyAlignment="1">
      <alignment wrapText="1"/>
    </xf>
    <xf numFmtId="0" fontId="18" fillId="0" borderId="0" xfId="0" applyFont="1" applyAlignment="1">
      <alignment horizontal="center" vertical="top" wrapText="1"/>
    </xf>
    <xf numFmtId="0" fontId="18" fillId="0" borderId="10" xfId="0" applyFont="1" applyBorder="1" applyAlignment="1">
      <alignment horizontal="left" wrapText="1"/>
    </xf>
    <xf numFmtId="2" fontId="21" fillId="34" borderId="23" xfId="0" applyNumberFormat="1" applyFont="1" applyFill="1" applyBorder="1" applyAlignment="1">
      <alignment horizontal="right" vertical="center"/>
    </xf>
    <xf numFmtId="2" fontId="22" fillId="0" borderId="23" xfId="0" applyNumberFormat="1" applyFont="1" applyBorder="1" applyAlignment="1">
      <alignment horizontal="right" vertical="center"/>
    </xf>
    <xf numFmtId="2" fontId="22" fillId="33" borderId="24" xfId="0" applyNumberFormat="1" applyFont="1" applyFill="1" applyBorder="1" applyAlignment="1">
      <alignment horizontal="right" vertical="center"/>
    </xf>
    <xf numFmtId="2" fontId="21" fillId="0" borderId="23" xfId="0" applyNumberFormat="1" applyFont="1" applyBorder="1" applyAlignment="1">
      <alignment horizontal="right" vertical="center"/>
    </xf>
    <xf numFmtId="2" fontId="21" fillId="33" borderId="24" xfId="0" applyNumberFormat="1" applyFont="1" applyFill="1" applyBorder="1" applyAlignment="1">
      <alignment horizontal="right" vertical="center"/>
    </xf>
    <xf numFmtId="0" fontId="21" fillId="34" borderId="23" xfId="0" applyFont="1" applyFill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39" fillId="0" borderId="23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vertical="center" wrapText="1"/>
    </xf>
    <xf numFmtId="0" fontId="40" fillId="0" borderId="15" xfId="0" applyFont="1" applyBorder="1" applyAlignment="1">
      <alignment horizontal="center" vertical="center" wrapText="1"/>
    </xf>
    <xf numFmtId="0" fontId="40" fillId="0" borderId="12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0" fontId="40" fillId="34" borderId="12" xfId="0" applyFont="1" applyFill="1" applyBorder="1" applyAlignment="1">
      <alignment horizontal="center" vertical="center" wrapText="1"/>
    </xf>
    <xf numFmtId="0" fontId="40" fillId="34" borderId="12" xfId="0" applyFont="1" applyFill="1" applyBorder="1" applyAlignment="1">
      <alignment horizontal="left" vertical="center" wrapText="1"/>
    </xf>
    <xf numFmtId="4" fontId="21" fillId="34" borderId="12" xfId="0" applyNumberFormat="1" applyFont="1" applyFill="1" applyBorder="1" applyAlignment="1">
      <alignment horizontal="center" vertical="center" wrapText="1"/>
    </xf>
    <xf numFmtId="4" fontId="30" fillId="0" borderId="0" xfId="0" applyNumberFormat="1" applyFont="1" applyAlignment="1">
      <alignment vertical="center"/>
    </xf>
    <xf numFmtId="0" fontId="30" fillId="0" borderId="12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left" vertical="center" wrapText="1"/>
    </xf>
    <xf numFmtId="4" fontId="22" fillId="0" borderId="12" xfId="0" applyNumberFormat="1" applyFont="1" applyBorder="1" applyAlignment="1">
      <alignment horizontal="center" vertical="center" wrapText="1"/>
    </xf>
    <xf numFmtId="4" fontId="42" fillId="0" borderId="0" xfId="0" applyNumberFormat="1" applyFont="1" applyAlignment="1">
      <alignment vertical="center"/>
    </xf>
    <xf numFmtId="0" fontId="40" fillId="0" borderId="0" xfId="0" applyFont="1" applyAlignment="1">
      <alignment horizontal="center" vertical="center"/>
    </xf>
    <xf numFmtId="0" fontId="23" fillId="33" borderId="11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left" vertical="top" wrapText="1"/>
    </xf>
    <xf numFmtId="0" fontId="18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vertical="center" wrapText="1"/>
    </xf>
    <xf numFmtId="0" fontId="21" fillId="33" borderId="0" xfId="0" applyFont="1" applyFill="1" applyAlignment="1">
      <alignment horizontal="center" vertical="center" wrapText="1"/>
    </xf>
    <xf numFmtId="0" fontId="22" fillId="33" borderId="10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left" vertical="center" wrapText="1"/>
    </xf>
    <xf numFmtId="0" fontId="18" fillId="33" borderId="16" xfId="0" applyFont="1" applyFill="1" applyBorder="1" applyAlignment="1">
      <alignment horizontal="left" vertical="center" wrapText="1"/>
    </xf>
    <xf numFmtId="0" fontId="18" fillId="33" borderId="15" xfId="0" applyFont="1" applyFill="1" applyBorder="1" applyAlignment="1">
      <alignment horizontal="left" vertical="center" wrapText="1"/>
    </xf>
    <xf numFmtId="0" fontId="23" fillId="0" borderId="11" xfId="0" applyFont="1" applyBorder="1" applyAlignment="1">
      <alignment horizontal="center" vertical="center" wrapText="1"/>
    </xf>
    <xf numFmtId="0" fontId="18" fillId="33" borderId="0" xfId="0" applyFont="1" applyFill="1" applyAlignment="1">
      <alignment vertical="center" wrapText="1"/>
    </xf>
    <xf numFmtId="0" fontId="19" fillId="33" borderId="0" xfId="0" applyFont="1" applyFill="1" applyAlignment="1">
      <alignment horizontal="center" vertical="center" wrapText="1"/>
    </xf>
    <xf numFmtId="0" fontId="25" fillId="33" borderId="0" xfId="0" applyFont="1" applyFill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  <xf numFmtId="0" fontId="26" fillId="0" borderId="10" xfId="0" applyFont="1" applyBorder="1" applyAlignment="1">
      <alignment horizontal="right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6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8" fillId="0" borderId="16" xfId="0" applyFont="1" applyBorder="1" applyAlignment="1">
      <alignment horizontal="left" vertical="center" wrapText="1"/>
    </xf>
    <xf numFmtId="0" fontId="18" fillId="0" borderId="15" xfId="0" applyFont="1" applyBorder="1" applyAlignment="1">
      <alignment horizontal="left" vertical="center" wrapText="1"/>
    </xf>
    <xf numFmtId="0" fontId="19" fillId="35" borderId="14" xfId="0" applyFont="1" applyFill="1" applyBorder="1" applyAlignment="1">
      <alignment horizontal="left" vertical="center" wrapText="1"/>
    </xf>
    <xf numFmtId="0" fontId="19" fillId="35" borderId="16" xfId="0" applyFont="1" applyFill="1" applyBorder="1" applyAlignment="1">
      <alignment horizontal="left" vertical="center" wrapText="1"/>
    </xf>
    <xf numFmtId="0" fontId="19" fillId="35" borderId="15" xfId="0" applyFont="1" applyFill="1" applyBorder="1" applyAlignment="1">
      <alignment horizontal="left" vertical="center" wrapText="1"/>
    </xf>
    <xf numFmtId="0" fontId="19" fillId="33" borderId="11" xfId="0" applyFont="1" applyFill="1" applyBorder="1" applyAlignment="1">
      <alignment horizontal="left" vertical="center" wrapText="1"/>
    </xf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18" fillId="0" borderId="10" xfId="0" applyFont="1" applyBorder="1" applyAlignment="1">
      <alignment horizontal="center" wrapText="1"/>
    </xf>
    <xf numFmtId="0" fontId="18" fillId="0" borderId="0" xfId="0" applyFont="1" applyAlignment="1">
      <alignment horizontal="left" vertical="center" wrapText="1"/>
    </xf>
    <xf numFmtId="0" fontId="18" fillId="0" borderId="11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30" fillId="0" borderId="0" xfId="0" applyFont="1" applyAlignment="1">
      <alignment horizontal="right" vertical="center" indent="1"/>
    </xf>
    <xf numFmtId="0" fontId="21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horizontal="right" vertical="center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left" vertical="center" wrapText="1"/>
    </xf>
    <xf numFmtId="0" fontId="22" fillId="0" borderId="16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left" vertical="center" wrapText="1"/>
    </xf>
    <xf numFmtId="0" fontId="21" fillId="34" borderId="14" xfId="0" applyFont="1" applyFill="1" applyBorder="1" applyAlignment="1">
      <alignment vertical="center" wrapText="1"/>
    </xf>
    <xf numFmtId="0" fontId="21" fillId="34" borderId="16" xfId="0" applyFont="1" applyFill="1" applyBorder="1" applyAlignment="1">
      <alignment vertical="center" wrapText="1"/>
    </xf>
    <xf numFmtId="0" fontId="21" fillId="34" borderId="15" xfId="0" applyFont="1" applyFill="1" applyBorder="1" applyAlignment="1">
      <alignment vertical="center" wrapText="1"/>
    </xf>
    <xf numFmtId="0" fontId="22" fillId="0" borderId="14" xfId="0" applyFont="1" applyBorder="1" applyAlignment="1">
      <alignment vertical="center" wrapText="1"/>
    </xf>
    <xf numFmtId="0" fontId="22" fillId="0" borderId="16" xfId="0" applyFont="1" applyBorder="1" applyAlignment="1">
      <alignment vertical="center" wrapText="1"/>
    </xf>
    <xf numFmtId="0" fontId="22" fillId="0" borderId="15" xfId="0" applyFont="1" applyBorder="1" applyAlignment="1">
      <alignment vertical="center" wrapText="1"/>
    </xf>
    <xf numFmtId="0" fontId="28" fillId="0" borderId="11" xfId="0" applyFont="1" applyBorder="1" applyAlignment="1">
      <alignment horizontal="left" wrapText="1"/>
    </xf>
    <xf numFmtId="0" fontId="22" fillId="0" borderId="14" xfId="0" applyFont="1" applyBorder="1" applyAlignment="1">
      <alignment horizontal="left" vertical="center"/>
    </xf>
    <xf numFmtId="0" fontId="22" fillId="0" borderId="16" xfId="0" applyFont="1" applyBorder="1" applyAlignment="1">
      <alignment horizontal="left" vertical="center"/>
    </xf>
    <xf numFmtId="0" fontId="22" fillId="0" borderId="15" xfId="0" applyFont="1" applyBorder="1" applyAlignment="1">
      <alignment horizontal="left" vertical="center"/>
    </xf>
    <xf numFmtId="0" fontId="38" fillId="0" borderId="14" xfId="0" applyFont="1" applyBorder="1" applyAlignment="1">
      <alignment horizontal="left" vertical="center" wrapText="1"/>
    </xf>
    <xf numFmtId="0" fontId="38" fillId="0" borderId="16" xfId="0" applyFont="1" applyBorder="1" applyAlignment="1">
      <alignment horizontal="left" vertical="center" wrapText="1"/>
    </xf>
    <xf numFmtId="0" fontId="38" fillId="0" borderId="15" xfId="0" applyFont="1" applyBorder="1" applyAlignment="1">
      <alignment horizontal="left" vertical="center" wrapText="1"/>
    </xf>
    <xf numFmtId="0" fontId="21" fillId="0" borderId="14" xfId="0" applyFont="1" applyBorder="1" applyAlignment="1">
      <alignment horizontal="left" vertical="center"/>
    </xf>
    <xf numFmtId="0" fontId="21" fillId="0" borderId="16" xfId="0" applyFont="1" applyBorder="1" applyAlignment="1">
      <alignment horizontal="left" vertical="center"/>
    </xf>
    <xf numFmtId="0" fontId="21" fillId="0" borderId="15" xfId="0" applyFont="1" applyBorder="1" applyAlignment="1">
      <alignment horizontal="left" vertical="center"/>
    </xf>
    <xf numFmtId="0" fontId="21" fillId="0" borderId="14" xfId="0" applyFont="1" applyBorder="1" applyAlignment="1">
      <alignment vertical="center" wrapText="1"/>
    </xf>
    <xf numFmtId="0" fontId="21" fillId="0" borderId="16" xfId="0" applyFont="1" applyBorder="1" applyAlignment="1">
      <alignment vertical="center" wrapText="1"/>
    </xf>
    <xf numFmtId="0" fontId="21" fillId="0" borderId="15" xfId="0" applyFont="1" applyBorder="1" applyAlignment="1">
      <alignment vertical="center" wrapText="1"/>
    </xf>
    <xf numFmtId="0" fontId="21" fillId="0" borderId="14" xfId="0" applyFont="1" applyBorder="1" applyAlignment="1">
      <alignment vertical="center"/>
    </xf>
    <xf numFmtId="0" fontId="21" fillId="0" borderId="16" xfId="0" applyFont="1" applyBorder="1" applyAlignment="1">
      <alignment vertical="center"/>
    </xf>
    <xf numFmtId="0" fontId="21" fillId="0" borderId="15" xfId="0" applyFont="1" applyBorder="1" applyAlignment="1">
      <alignment vertical="center"/>
    </xf>
    <xf numFmtId="0" fontId="18" fillId="0" borderId="0" xfId="0" applyFont="1" applyAlignment="1">
      <alignment horizontal="left" vertical="top" wrapText="1"/>
    </xf>
    <xf numFmtId="0" fontId="18" fillId="0" borderId="11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left" wrapText="1"/>
    </xf>
    <xf numFmtId="0" fontId="18" fillId="0" borderId="10" xfId="0" applyFont="1" applyBorder="1" applyAlignment="1">
      <alignment horizontal="center"/>
    </xf>
    <xf numFmtId="0" fontId="40" fillId="0" borderId="11" xfId="0" applyFont="1" applyBorder="1" applyAlignment="1">
      <alignment horizontal="left" vertical="top" wrapText="1"/>
    </xf>
    <xf numFmtId="0" fontId="40" fillId="0" borderId="0" xfId="0" applyFont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30" fillId="0" borderId="0" xfId="0" applyFont="1" applyAlignment="1">
      <alignment horizontal="left" vertical="center" wrapText="1"/>
    </xf>
    <xf numFmtId="0" fontId="40" fillId="0" borderId="0" xfId="0" applyFont="1" applyAlignment="1">
      <alignment horizontal="center" vertical="center"/>
    </xf>
    <xf numFmtId="0" fontId="40" fillId="0" borderId="18" xfId="0" applyFont="1" applyBorder="1" applyAlignment="1">
      <alignment horizontal="center" vertical="center" wrapText="1"/>
    </xf>
    <xf numFmtId="0" fontId="40" fillId="0" borderId="19" xfId="0" applyFont="1" applyBorder="1" applyAlignment="1">
      <alignment horizontal="center" vertical="center" wrapText="1"/>
    </xf>
    <xf numFmtId="0" fontId="40" fillId="0" borderId="14" xfId="0" applyFont="1" applyBorder="1" applyAlignment="1">
      <alignment horizontal="center" vertical="center" wrapText="1"/>
    </xf>
    <xf numFmtId="0" fontId="40" fillId="0" borderId="16" xfId="0" applyFont="1" applyBorder="1" applyAlignment="1">
      <alignment horizontal="center" vertical="center" wrapText="1"/>
    </xf>
    <xf numFmtId="0" fontId="40" fillId="0" borderId="15" xfId="0" applyFont="1" applyBorder="1" applyAlignment="1">
      <alignment horizontal="center" vertical="center" wrapText="1"/>
    </xf>
    <xf numFmtId="14" fontId="40" fillId="0" borderId="0" xfId="0" applyNumberFormat="1" applyFont="1" applyAlignment="1">
      <alignment horizontal="center" vertical="center"/>
    </xf>
  </cellXfs>
  <cellStyles count="42">
    <cellStyle name="1 antraštė" xfId="2" builtinId="16" customBuiltin="1"/>
    <cellStyle name="2 antraštė" xfId="3" builtinId="17" customBuiltin="1"/>
    <cellStyle name="20% – paryškinimas 1" xfId="19" builtinId="30" customBuiltin="1"/>
    <cellStyle name="20% – paryškinimas 2" xfId="23" builtinId="34" customBuiltin="1"/>
    <cellStyle name="20% – paryškinimas 3" xfId="27" builtinId="38" customBuiltin="1"/>
    <cellStyle name="20% – paryškinimas 4" xfId="31" builtinId="42" customBuiltin="1"/>
    <cellStyle name="20% – paryškinimas 5" xfId="35" builtinId="46" customBuiltin="1"/>
    <cellStyle name="20% – paryškinimas 6" xfId="39" builtinId="50" customBuiltin="1"/>
    <cellStyle name="3 antraštė" xfId="4" builtinId="18" customBuiltin="1"/>
    <cellStyle name="4 antraštė" xfId="5" builtinId="19" customBuiltin="1"/>
    <cellStyle name="40% – paryškinimas 1" xfId="20" builtinId="31" customBuiltin="1"/>
    <cellStyle name="40% – paryškinimas 2" xfId="24" builtinId="35" customBuiltin="1"/>
    <cellStyle name="40% – paryškinimas 3" xfId="28" builtinId="39" customBuiltin="1"/>
    <cellStyle name="40% – paryškinimas 4" xfId="32" builtinId="43" customBuiltin="1"/>
    <cellStyle name="40% – paryškinimas 5" xfId="36" builtinId="47" customBuiltin="1"/>
    <cellStyle name="40% – paryškinimas 6" xfId="40" builtinId="51" customBuiltin="1"/>
    <cellStyle name="60% – paryškinimas 1" xfId="21" builtinId="32" customBuiltin="1"/>
    <cellStyle name="60% – paryškinimas 2" xfId="25" builtinId="36" customBuiltin="1"/>
    <cellStyle name="60% – paryškinimas 3" xfId="29" builtinId="40" customBuiltin="1"/>
    <cellStyle name="60% – paryškinimas 4" xfId="33" builtinId="44" customBuiltin="1"/>
    <cellStyle name="60% – paryškinimas 5" xfId="37" builtinId="48" customBuiltin="1"/>
    <cellStyle name="60% – paryškinimas 6" xfId="41" builtinId="52" customBuiltin="1"/>
    <cellStyle name="Aiškinamasis tekstas" xfId="16" builtinId="53" customBuiltin="1"/>
    <cellStyle name="Blogas" xfId="7" builtinId="27" customBuiltin="1"/>
    <cellStyle name="Geras" xfId="6" builtinId="26" customBuiltin="1"/>
    <cellStyle name="Įprastas" xfId="0" builtinId="0" customBuiltin="1"/>
    <cellStyle name="Įspėjimo tekstas" xfId="14" builtinId="11" customBuiltin="1"/>
    <cellStyle name="Išvestis" xfId="10" builtinId="21" customBuiltin="1"/>
    <cellStyle name="Įvestis" xfId="9" builtinId="20" customBuiltin="1"/>
    <cellStyle name="Neutralus" xfId="8" builtinId="28" customBuiltin="1"/>
    <cellStyle name="Paryškinimas 1" xfId="18" builtinId="29" customBuiltin="1"/>
    <cellStyle name="Paryškinimas 2" xfId="22" builtinId="33" customBuiltin="1"/>
    <cellStyle name="Paryškinimas 3" xfId="26" builtinId="37" customBuiltin="1"/>
    <cellStyle name="Paryškinimas 4" xfId="30" builtinId="41" customBuiltin="1"/>
    <cellStyle name="Paryškinimas 5" xfId="34" builtinId="45" customBuiltin="1"/>
    <cellStyle name="Paryškinimas 6" xfId="38" builtinId="49" customBuiltin="1"/>
    <cellStyle name="Pastaba" xfId="15" builtinId="10" customBuiltin="1"/>
    <cellStyle name="Pavadinimas" xfId="1" builtinId="15" customBuiltin="1"/>
    <cellStyle name="Skaičiavimas" xfId="11" builtinId="22" customBuiltin="1"/>
    <cellStyle name="Suma" xfId="17" builtinId="25" customBuiltin="1"/>
    <cellStyle name="Susietas langelis" xfId="12" builtinId="24" customBuiltin="1"/>
    <cellStyle name="Tikrinimo langelis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0BE5A-960E-4090-B0E2-E1905F4866E7}">
  <dimension ref="A1:I108"/>
  <sheetViews>
    <sheetView showGridLines="0" topLeftCell="A61" zoomScaleSheetLayoutView="100" workbookViewId="0">
      <selection activeCell="K90" sqref="K90"/>
    </sheetView>
  </sheetViews>
  <sheetFormatPr defaultColWidth="9.7109375" defaultRowHeight="13.35" customHeight="1"/>
  <cols>
    <col min="1" max="1" width="5.5703125" style="1" customWidth="1"/>
    <col min="2" max="2" width="10.5703125" style="1" customWidth="1"/>
    <col min="3" max="3" width="3.140625" style="2" customWidth="1"/>
    <col min="4" max="4" width="2.7109375" style="2" customWidth="1"/>
    <col min="5" max="5" width="59" style="2" customWidth="1"/>
    <col min="6" max="6" width="7.7109375" style="2" customWidth="1"/>
    <col min="7" max="8" width="12.85546875" style="1" customWidth="1"/>
    <col min="9" max="9" width="5.28515625" style="1" customWidth="1"/>
    <col min="10" max="16384" width="9.7109375" style="1"/>
  </cols>
  <sheetData>
    <row r="1" spans="1:8" ht="30" customHeight="1">
      <c r="B1" s="162" t="s">
        <v>0</v>
      </c>
      <c r="C1" s="162"/>
      <c r="D1" s="162"/>
      <c r="E1" s="162"/>
      <c r="F1" s="162"/>
      <c r="G1" s="162"/>
      <c r="H1" s="162"/>
    </row>
    <row r="2" spans="1:8" ht="12.75" customHeight="1">
      <c r="A2" s="3"/>
      <c r="E2" s="163" t="s">
        <v>1</v>
      </c>
      <c r="F2" s="163"/>
      <c r="G2" s="163"/>
      <c r="H2" s="163"/>
    </row>
    <row r="3" spans="1:8" ht="13.35" customHeight="1">
      <c r="A3" s="3"/>
      <c r="E3" s="164" t="s">
        <v>2</v>
      </c>
      <c r="F3" s="164"/>
      <c r="G3" s="164"/>
      <c r="H3" s="164"/>
    </row>
    <row r="4" spans="1:8" ht="13.35" customHeight="1">
      <c r="A4" s="3"/>
    </row>
    <row r="5" spans="1:8" ht="13.35" customHeight="1">
      <c r="A5" s="3"/>
      <c r="B5" s="165" t="s">
        <v>3</v>
      </c>
      <c r="C5" s="165"/>
      <c r="D5" s="165"/>
      <c r="E5" s="165"/>
      <c r="F5" s="165"/>
      <c r="G5" s="165"/>
      <c r="H5" s="165"/>
    </row>
    <row r="6" spans="1:8" ht="25.5" customHeight="1">
      <c r="A6" s="3"/>
      <c r="B6" s="165"/>
      <c r="C6" s="165"/>
      <c r="D6" s="165"/>
      <c r="E6" s="165"/>
      <c r="F6" s="165"/>
      <c r="G6" s="165"/>
      <c r="H6" s="165"/>
    </row>
    <row r="7" spans="1:8" ht="15.6" customHeight="1">
      <c r="A7" s="3"/>
      <c r="B7" s="166" t="s">
        <v>4</v>
      </c>
      <c r="C7" s="166"/>
      <c r="D7" s="166"/>
      <c r="E7" s="166"/>
      <c r="F7" s="166"/>
      <c r="G7" s="166"/>
      <c r="H7" s="166"/>
    </row>
    <row r="8" spans="1:8" ht="13.35" customHeight="1">
      <c r="A8" s="3"/>
      <c r="B8" s="161" t="s">
        <v>5</v>
      </c>
      <c r="C8" s="161"/>
      <c r="D8" s="161"/>
      <c r="E8" s="161"/>
      <c r="F8" s="161"/>
      <c r="G8" s="161"/>
      <c r="H8" s="161"/>
    </row>
    <row r="9" spans="1:8" ht="12.75" customHeight="1">
      <c r="A9" s="3"/>
      <c r="B9" s="166" t="s">
        <v>6</v>
      </c>
      <c r="C9" s="166"/>
      <c r="D9" s="166"/>
      <c r="E9" s="166"/>
      <c r="F9" s="166"/>
      <c r="G9" s="166"/>
      <c r="H9" s="166"/>
    </row>
    <row r="10" spans="1:8" ht="13.35" customHeight="1">
      <c r="A10" s="3"/>
      <c r="B10" s="170" t="s">
        <v>7</v>
      </c>
      <c r="C10" s="170"/>
      <c r="D10" s="170"/>
      <c r="E10" s="170"/>
      <c r="F10" s="170"/>
      <c r="G10" s="170"/>
      <c r="H10" s="170"/>
    </row>
    <row r="11" spans="1:8" ht="13.35" customHeight="1">
      <c r="A11" s="3"/>
      <c r="B11" s="5"/>
      <c r="C11" s="5"/>
      <c r="D11" s="5"/>
      <c r="E11" s="5"/>
      <c r="F11" s="5"/>
      <c r="G11" s="5"/>
      <c r="H11" s="5"/>
    </row>
    <row r="12" spans="1:8" ht="13.35" customHeight="1">
      <c r="A12" s="3"/>
      <c r="B12" s="171"/>
      <c r="C12" s="171"/>
      <c r="D12" s="171"/>
      <c r="E12" s="171"/>
      <c r="F12" s="171"/>
    </row>
    <row r="13" spans="1:8" ht="13.35" customHeight="1">
      <c r="A13" s="3"/>
      <c r="B13" s="172" t="s">
        <v>8</v>
      </c>
      <c r="C13" s="172"/>
      <c r="D13" s="172"/>
      <c r="E13" s="172"/>
      <c r="F13" s="172"/>
      <c r="G13" s="172"/>
      <c r="H13" s="172"/>
    </row>
    <row r="14" spans="1:8" ht="13.35" customHeight="1">
      <c r="A14" s="3"/>
      <c r="B14" s="172" t="s">
        <v>9</v>
      </c>
      <c r="C14" s="172"/>
      <c r="D14" s="172"/>
      <c r="E14" s="172"/>
      <c r="F14" s="172"/>
      <c r="G14" s="172"/>
      <c r="H14" s="172"/>
    </row>
    <row r="15" spans="1:8" ht="13.35" customHeight="1">
      <c r="A15" s="3"/>
      <c r="B15" s="6"/>
      <c r="C15" s="7"/>
      <c r="D15" s="7"/>
      <c r="E15" s="7"/>
      <c r="F15" s="7"/>
      <c r="G15" s="8"/>
      <c r="H15" s="8"/>
    </row>
    <row r="16" spans="1:8" ht="13.35" customHeight="1">
      <c r="A16" s="3"/>
      <c r="B16" s="173" t="s">
        <v>10</v>
      </c>
      <c r="C16" s="173"/>
      <c r="D16" s="173"/>
      <c r="E16" s="173"/>
      <c r="F16" s="173"/>
      <c r="G16" s="173"/>
      <c r="H16" s="173"/>
    </row>
    <row r="17" spans="1:8" ht="13.35" customHeight="1">
      <c r="A17" s="3"/>
      <c r="B17" s="174" t="s">
        <v>11</v>
      </c>
      <c r="C17" s="174"/>
      <c r="D17" s="174"/>
      <c r="E17" s="174"/>
      <c r="F17" s="174"/>
      <c r="G17" s="174"/>
      <c r="H17" s="174"/>
    </row>
    <row r="18" spans="1:8" ht="12.75" customHeight="1">
      <c r="A18" s="3"/>
      <c r="B18" s="6"/>
      <c r="C18" s="9"/>
      <c r="D18" s="9"/>
      <c r="E18" s="175" t="s">
        <v>12</v>
      </c>
      <c r="F18" s="175"/>
      <c r="G18" s="175"/>
      <c r="H18" s="175"/>
    </row>
    <row r="19" spans="1:8" ht="67.5" customHeight="1">
      <c r="A19" s="3"/>
      <c r="B19" s="10" t="s">
        <v>13</v>
      </c>
      <c r="C19" s="176" t="s">
        <v>14</v>
      </c>
      <c r="D19" s="177"/>
      <c r="E19" s="178"/>
      <c r="F19" s="12" t="s">
        <v>15</v>
      </c>
      <c r="G19" s="11" t="s">
        <v>16</v>
      </c>
      <c r="H19" s="11" t="s">
        <v>17</v>
      </c>
    </row>
    <row r="20" spans="1:8" ht="12.75" customHeight="1">
      <c r="A20" s="3"/>
      <c r="B20" s="13">
        <v>1</v>
      </c>
      <c r="C20" s="179">
        <v>2</v>
      </c>
      <c r="D20" s="180"/>
      <c r="E20" s="181"/>
      <c r="F20" s="15">
        <v>3</v>
      </c>
      <c r="G20" s="14">
        <v>4</v>
      </c>
      <c r="H20" s="14">
        <v>5</v>
      </c>
    </row>
    <row r="21" spans="1:8" s="2" customFormat="1" ht="12.75" customHeight="1">
      <c r="A21" s="3"/>
      <c r="B21" s="16" t="s">
        <v>18</v>
      </c>
      <c r="C21" s="17" t="s">
        <v>19</v>
      </c>
      <c r="D21" s="18"/>
      <c r="E21" s="19"/>
      <c r="F21" s="90"/>
      <c r="G21" s="20">
        <f>SUM(G22,G27,G37,G38,G39)</f>
        <v>6330850.2700000005</v>
      </c>
      <c r="H21" s="85">
        <f>SUM(H22,H27,H37,H38,H39)</f>
        <v>903218.54999999981</v>
      </c>
    </row>
    <row r="22" spans="1:8" s="2" customFormat="1" ht="12.75" customHeight="1">
      <c r="A22" s="3"/>
      <c r="B22" s="14" t="s">
        <v>20</v>
      </c>
      <c r="C22" s="21" t="s">
        <v>21</v>
      </c>
      <c r="D22" s="22"/>
      <c r="E22" s="23"/>
      <c r="F22" s="91" t="s">
        <v>150</v>
      </c>
      <c r="G22" s="24">
        <f>SUM(G23:G26)</f>
        <v>762.3</v>
      </c>
      <c r="H22" s="86">
        <f>SUM(H23:H26)</f>
        <v>871.2</v>
      </c>
    </row>
    <row r="23" spans="1:8" s="2" customFormat="1" ht="12.75" customHeight="1">
      <c r="A23" s="3"/>
      <c r="B23" s="15" t="s">
        <v>22</v>
      </c>
      <c r="C23" s="25"/>
      <c r="D23" s="26" t="s">
        <v>23</v>
      </c>
      <c r="E23" s="27"/>
      <c r="F23" s="92"/>
      <c r="G23" s="24" t="s">
        <v>24</v>
      </c>
      <c r="H23" s="86" t="s">
        <v>24</v>
      </c>
    </row>
    <row r="24" spans="1:8" s="2" customFormat="1" ht="12.75" customHeight="1">
      <c r="A24" s="3"/>
      <c r="B24" s="15" t="s">
        <v>25</v>
      </c>
      <c r="C24" s="25"/>
      <c r="D24" s="26" t="s">
        <v>26</v>
      </c>
      <c r="E24" s="28"/>
      <c r="F24" s="93"/>
      <c r="G24" s="24">
        <v>0</v>
      </c>
      <c r="H24" s="86">
        <v>0</v>
      </c>
    </row>
    <row r="25" spans="1:8" s="2" customFormat="1" ht="12.75" customHeight="1">
      <c r="A25" s="3"/>
      <c r="B25" s="15" t="s">
        <v>27</v>
      </c>
      <c r="C25" s="25"/>
      <c r="D25" s="26" t="s">
        <v>28</v>
      </c>
      <c r="E25" s="28"/>
      <c r="F25" s="94"/>
      <c r="G25" s="24" t="s">
        <v>24</v>
      </c>
      <c r="H25" s="86" t="s">
        <v>24</v>
      </c>
    </row>
    <row r="26" spans="1:8" s="2" customFormat="1" ht="12.75" customHeight="1">
      <c r="A26" s="3"/>
      <c r="B26" s="15" t="s">
        <v>29</v>
      </c>
      <c r="C26" s="25"/>
      <c r="D26" s="26" t="s">
        <v>30</v>
      </c>
      <c r="E26" s="28"/>
      <c r="F26" s="93"/>
      <c r="G26" s="24">
        <v>762.3</v>
      </c>
      <c r="H26" s="86">
        <v>871.2</v>
      </c>
    </row>
    <row r="27" spans="1:8" s="2" customFormat="1" ht="12.75" customHeight="1">
      <c r="A27" s="3"/>
      <c r="B27" s="29" t="s">
        <v>31</v>
      </c>
      <c r="C27" s="30" t="s">
        <v>32</v>
      </c>
      <c r="D27" s="31"/>
      <c r="E27" s="32"/>
      <c r="F27" s="94" t="s">
        <v>151</v>
      </c>
      <c r="G27" s="24">
        <f>SUM(G28:G36)</f>
        <v>6330087.9700000007</v>
      </c>
      <c r="H27" s="86">
        <f>SUM(H28:H36)</f>
        <v>902347.34999999986</v>
      </c>
    </row>
    <row r="28" spans="1:8" s="2" customFormat="1" ht="12.75" customHeight="1">
      <c r="A28" s="3"/>
      <c r="B28" s="15" t="s">
        <v>33</v>
      </c>
      <c r="C28" s="25"/>
      <c r="D28" s="26" t="s">
        <v>34</v>
      </c>
      <c r="E28" s="28"/>
      <c r="F28" s="93"/>
      <c r="G28" s="24" t="s">
        <v>24</v>
      </c>
      <c r="H28" s="86" t="s">
        <v>24</v>
      </c>
    </row>
    <row r="29" spans="1:8" s="2" customFormat="1" ht="12.75" customHeight="1">
      <c r="A29" s="3"/>
      <c r="B29" s="15" t="s">
        <v>35</v>
      </c>
      <c r="C29" s="25"/>
      <c r="D29" s="26" t="s">
        <v>36</v>
      </c>
      <c r="E29" s="28"/>
      <c r="F29" s="93"/>
      <c r="G29" s="24">
        <v>5299506.93</v>
      </c>
      <c r="H29" s="86">
        <v>637953.37</v>
      </c>
    </row>
    <row r="30" spans="1:8" s="2" customFormat="1" ht="12.75" customHeight="1">
      <c r="A30" s="3"/>
      <c r="B30" s="15" t="s">
        <v>37</v>
      </c>
      <c r="C30" s="25"/>
      <c r="D30" s="26" t="s">
        <v>38</v>
      </c>
      <c r="E30" s="28"/>
      <c r="F30" s="93"/>
      <c r="G30" s="24">
        <v>1769.45</v>
      </c>
      <c r="H30" s="86">
        <v>1860.12</v>
      </c>
    </row>
    <row r="31" spans="1:8" s="2" customFormat="1" ht="12.75" customHeight="1">
      <c r="A31" s="3"/>
      <c r="B31" s="15" t="s">
        <v>39</v>
      </c>
      <c r="C31" s="25"/>
      <c r="D31" s="26" t="s">
        <v>40</v>
      </c>
      <c r="E31" s="28"/>
      <c r="F31" s="93"/>
      <c r="G31" s="24">
        <v>63384.66</v>
      </c>
      <c r="H31" s="86">
        <v>67076.97</v>
      </c>
    </row>
    <row r="32" spans="1:8" s="2" customFormat="1" ht="12.75" customHeight="1">
      <c r="A32" s="3"/>
      <c r="B32" s="15" t="s">
        <v>41</v>
      </c>
      <c r="C32" s="25"/>
      <c r="D32" s="26" t="s">
        <v>42</v>
      </c>
      <c r="E32" s="28"/>
      <c r="F32" s="93"/>
      <c r="G32" s="24">
        <v>186472.69</v>
      </c>
      <c r="H32" s="86">
        <v>8108.25</v>
      </c>
    </row>
    <row r="33" spans="1:8" s="2" customFormat="1" ht="12.75" customHeight="1">
      <c r="A33" s="3"/>
      <c r="B33" s="15" t="s">
        <v>43</v>
      </c>
      <c r="C33" s="25"/>
      <c r="D33" s="26" t="s">
        <v>44</v>
      </c>
      <c r="E33" s="28"/>
      <c r="F33" s="93"/>
      <c r="G33" s="24">
        <v>85185.79</v>
      </c>
      <c r="H33" s="86">
        <v>95014.93</v>
      </c>
    </row>
    <row r="34" spans="1:8" s="2" customFormat="1" ht="12.75" customHeight="1">
      <c r="A34" s="3"/>
      <c r="B34" s="15" t="s">
        <v>45</v>
      </c>
      <c r="C34" s="25"/>
      <c r="D34" s="26" t="s">
        <v>46</v>
      </c>
      <c r="E34" s="28"/>
      <c r="F34" s="93"/>
      <c r="G34" s="24">
        <v>693768.45</v>
      </c>
      <c r="H34" s="86">
        <v>92333.71</v>
      </c>
    </row>
    <row r="35" spans="1:8" s="2" customFormat="1" ht="12.75" customHeight="1">
      <c r="A35" s="3"/>
      <c r="B35" s="15" t="s">
        <v>47</v>
      </c>
      <c r="C35" s="33"/>
      <c r="D35" s="34" t="s">
        <v>48</v>
      </c>
      <c r="E35" s="35"/>
      <c r="F35" s="93"/>
      <c r="G35" s="24" t="s">
        <v>24</v>
      </c>
      <c r="H35" s="86" t="s">
        <v>24</v>
      </c>
    </row>
    <row r="36" spans="1:8" s="2" customFormat="1" ht="12.75" customHeight="1">
      <c r="A36" s="3"/>
      <c r="B36" s="15" t="s">
        <v>49</v>
      </c>
      <c r="C36" s="25"/>
      <c r="D36" s="26" t="s">
        <v>50</v>
      </c>
      <c r="E36" s="28"/>
      <c r="F36" s="94"/>
      <c r="G36" s="24">
        <v>0</v>
      </c>
      <c r="H36" s="86">
        <v>0</v>
      </c>
    </row>
    <row r="37" spans="1:8" s="2" customFormat="1" ht="12.75" customHeight="1">
      <c r="A37" s="3"/>
      <c r="B37" s="14" t="s">
        <v>51</v>
      </c>
      <c r="C37" s="36" t="s">
        <v>52</v>
      </c>
      <c r="D37" s="36"/>
      <c r="E37" s="37"/>
      <c r="F37" s="94"/>
      <c r="G37" s="24" t="s">
        <v>24</v>
      </c>
      <c r="H37" s="86" t="s">
        <v>24</v>
      </c>
    </row>
    <row r="38" spans="1:8" s="2" customFormat="1" ht="12.75" customHeight="1">
      <c r="A38" s="3"/>
      <c r="B38" s="14" t="s">
        <v>53</v>
      </c>
      <c r="C38" s="36" t="s">
        <v>54</v>
      </c>
      <c r="D38" s="36"/>
      <c r="E38" s="37"/>
      <c r="F38" s="93"/>
      <c r="G38" s="24" t="s">
        <v>24</v>
      </c>
      <c r="H38" s="86" t="s">
        <v>24</v>
      </c>
    </row>
    <row r="39" spans="1:8" s="2" customFormat="1" ht="12.75" customHeight="1">
      <c r="A39" s="3"/>
      <c r="B39" s="14" t="s">
        <v>55</v>
      </c>
      <c r="C39" s="36" t="s">
        <v>56</v>
      </c>
      <c r="D39" s="25"/>
      <c r="E39" s="38"/>
      <c r="F39" s="93"/>
      <c r="G39" s="24" t="s">
        <v>24</v>
      </c>
      <c r="H39" s="86" t="s">
        <v>24</v>
      </c>
    </row>
    <row r="40" spans="1:8" s="2" customFormat="1" ht="12.75" customHeight="1">
      <c r="A40" s="3"/>
      <c r="B40" s="16" t="s">
        <v>57</v>
      </c>
      <c r="C40" s="17" t="s">
        <v>58</v>
      </c>
      <c r="D40" s="18"/>
      <c r="E40" s="19"/>
      <c r="F40" s="95"/>
      <c r="G40" s="39" t="s">
        <v>24</v>
      </c>
      <c r="H40" s="87" t="s">
        <v>24</v>
      </c>
    </row>
    <row r="41" spans="1:8" s="2" customFormat="1" ht="12.75" customHeight="1">
      <c r="A41" s="3"/>
      <c r="B41" s="16" t="s">
        <v>59</v>
      </c>
      <c r="C41" s="17" t="s">
        <v>60</v>
      </c>
      <c r="D41" s="18"/>
      <c r="E41" s="19"/>
      <c r="F41" s="96"/>
      <c r="G41" s="20">
        <f>SUM(G42,G43,G44,G50,G51)</f>
        <v>137959.57</v>
      </c>
      <c r="H41" s="85">
        <f>SUM(H42,H43,H44,H50,H51)</f>
        <v>128316.13999999998</v>
      </c>
    </row>
    <row r="42" spans="1:8" s="2" customFormat="1" ht="12.75" customHeight="1">
      <c r="A42" s="3"/>
      <c r="B42" s="13" t="s">
        <v>61</v>
      </c>
      <c r="C42" s="40" t="s">
        <v>62</v>
      </c>
      <c r="D42" s="33"/>
      <c r="E42" s="41"/>
      <c r="F42" s="94" t="s">
        <v>152</v>
      </c>
      <c r="G42" s="24">
        <v>185.3</v>
      </c>
      <c r="H42" s="86">
        <v>1609.48</v>
      </c>
    </row>
    <row r="43" spans="1:8" s="2" customFormat="1" ht="12.75" customHeight="1">
      <c r="A43" s="3"/>
      <c r="B43" s="13" t="s">
        <v>63</v>
      </c>
      <c r="C43" s="42" t="s">
        <v>64</v>
      </c>
      <c r="D43" s="43"/>
      <c r="E43" s="44"/>
      <c r="F43" s="94" t="s">
        <v>153</v>
      </c>
      <c r="G43" s="24">
        <v>2266.81</v>
      </c>
      <c r="H43" s="86">
        <v>3560.31</v>
      </c>
    </row>
    <row r="44" spans="1:8" s="2" customFormat="1" ht="12.75" customHeight="1">
      <c r="A44" s="3"/>
      <c r="B44" s="13" t="s">
        <v>65</v>
      </c>
      <c r="C44" s="45" t="s">
        <v>66</v>
      </c>
      <c r="D44" s="46"/>
      <c r="E44" s="47"/>
      <c r="F44" s="94" t="s">
        <v>154</v>
      </c>
      <c r="G44" s="24">
        <f>SUM(G45:G49)</f>
        <v>100891.56</v>
      </c>
      <c r="H44" s="86">
        <f>SUM(H45:H49)</f>
        <v>85382.15</v>
      </c>
    </row>
    <row r="45" spans="1:8" s="2" customFormat="1" ht="12.75" customHeight="1">
      <c r="A45" s="3"/>
      <c r="B45" s="48" t="s">
        <v>67</v>
      </c>
      <c r="C45" s="46"/>
      <c r="D45" s="49" t="s">
        <v>68</v>
      </c>
      <c r="E45" s="50"/>
      <c r="F45" s="94"/>
      <c r="G45" s="24" t="s">
        <v>24</v>
      </c>
      <c r="H45" s="86" t="s">
        <v>24</v>
      </c>
    </row>
    <row r="46" spans="1:8" s="2" customFormat="1" ht="12.75" customHeight="1">
      <c r="A46" s="3"/>
      <c r="B46" s="48" t="s">
        <v>69</v>
      </c>
      <c r="C46" s="33"/>
      <c r="D46" s="34" t="s">
        <v>70</v>
      </c>
      <c r="E46" s="35"/>
      <c r="F46" s="94"/>
      <c r="G46" s="24">
        <v>77619.789999999994</v>
      </c>
      <c r="H46" s="86">
        <v>70863.44</v>
      </c>
    </row>
    <row r="47" spans="1:8" s="2" customFormat="1" ht="12.75" customHeight="1">
      <c r="A47" s="3"/>
      <c r="B47" s="51" t="s">
        <v>71</v>
      </c>
      <c r="C47" s="33"/>
      <c r="D47" s="34" t="s">
        <v>72</v>
      </c>
      <c r="E47" s="52"/>
      <c r="F47" s="97"/>
      <c r="G47" s="24">
        <v>15748.13</v>
      </c>
      <c r="H47" s="86">
        <v>0</v>
      </c>
    </row>
    <row r="48" spans="1:8" s="2" customFormat="1" ht="12.75" customHeight="1">
      <c r="A48" s="3"/>
      <c r="B48" s="48" t="s">
        <v>73</v>
      </c>
      <c r="C48" s="33"/>
      <c r="D48" s="182" t="s">
        <v>74</v>
      </c>
      <c r="E48" s="183"/>
      <c r="F48" s="94"/>
      <c r="G48" s="24">
        <v>7045.41</v>
      </c>
      <c r="H48" s="86">
        <v>14009.65</v>
      </c>
    </row>
    <row r="49" spans="1:8" s="2" customFormat="1" ht="12.75" customHeight="1">
      <c r="A49" s="3"/>
      <c r="B49" s="48" t="s">
        <v>75</v>
      </c>
      <c r="C49" s="33"/>
      <c r="D49" s="34" t="s">
        <v>76</v>
      </c>
      <c r="E49" s="35"/>
      <c r="F49" s="94"/>
      <c r="G49" s="24">
        <v>478.23</v>
      </c>
      <c r="H49" s="86">
        <v>509.06</v>
      </c>
    </row>
    <row r="50" spans="1:8" s="2" customFormat="1" ht="12.75" customHeight="1">
      <c r="A50" s="3"/>
      <c r="B50" s="13" t="s">
        <v>77</v>
      </c>
      <c r="C50" s="40" t="s">
        <v>78</v>
      </c>
      <c r="D50" s="40"/>
      <c r="E50" s="41"/>
      <c r="F50" s="94"/>
      <c r="G50" s="24" t="s">
        <v>24</v>
      </c>
      <c r="H50" s="86" t="s">
        <v>24</v>
      </c>
    </row>
    <row r="51" spans="1:8" s="2" customFormat="1" ht="12.75" customHeight="1">
      <c r="A51" s="3"/>
      <c r="B51" s="13" t="s">
        <v>79</v>
      </c>
      <c r="C51" s="40" t="s">
        <v>80</v>
      </c>
      <c r="D51" s="40"/>
      <c r="E51" s="41"/>
      <c r="F51" s="94" t="s">
        <v>155</v>
      </c>
      <c r="G51" s="24">
        <v>34615.9</v>
      </c>
      <c r="H51" s="86">
        <v>37764.199999999997</v>
      </c>
    </row>
    <row r="52" spans="1:8" s="2" customFormat="1" ht="12.75" customHeight="1">
      <c r="A52" s="3"/>
      <c r="B52" s="54" t="s">
        <v>81</v>
      </c>
      <c r="C52" s="55" t="s">
        <v>82</v>
      </c>
      <c r="D52" s="56"/>
      <c r="E52" s="57"/>
      <c r="F52" s="98"/>
      <c r="G52" s="58">
        <f>SUM(G21,G40,G41)</f>
        <v>6468809.8400000008</v>
      </c>
      <c r="H52" s="88">
        <f>SUM(H21,H40,H41)</f>
        <v>1031534.6899999998</v>
      </c>
    </row>
    <row r="53" spans="1:8" s="2" customFormat="1" ht="12.75" customHeight="1">
      <c r="A53" s="3"/>
      <c r="B53" s="16" t="s">
        <v>83</v>
      </c>
      <c r="C53" s="17" t="s">
        <v>84</v>
      </c>
      <c r="D53" s="17"/>
      <c r="E53" s="59"/>
      <c r="F53" s="96" t="s">
        <v>156</v>
      </c>
      <c r="G53" s="20">
        <f>SUM(G54:G58)</f>
        <v>6347806.9199999999</v>
      </c>
      <c r="H53" s="85">
        <f>SUM(H54:H58)</f>
        <v>914716.36</v>
      </c>
    </row>
    <row r="54" spans="1:8" s="2" customFormat="1" ht="12.75" customHeight="1">
      <c r="A54" s="3"/>
      <c r="B54" s="14" t="s">
        <v>85</v>
      </c>
      <c r="C54" s="36" t="s">
        <v>86</v>
      </c>
      <c r="D54" s="36"/>
      <c r="E54" s="37"/>
      <c r="F54" s="94"/>
      <c r="G54" s="24">
        <v>1129978.56</v>
      </c>
      <c r="H54" s="86">
        <v>27320.09</v>
      </c>
    </row>
    <row r="55" spans="1:8" s="2" customFormat="1" ht="12.75" customHeight="1">
      <c r="A55" s="3"/>
      <c r="B55" s="29" t="s">
        <v>87</v>
      </c>
      <c r="C55" s="30" t="s">
        <v>88</v>
      </c>
      <c r="D55" s="31"/>
      <c r="E55" s="32"/>
      <c r="F55" s="99"/>
      <c r="G55" s="24">
        <v>5029445.43</v>
      </c>
      <c r="H55" s="86">
        <v>709401.92</v>
      </c>
    </row>
    <row r="56" spans="1:8" s="2" customFormat="1" ht="12.75" customHeight="1">
      <c r="A56" s="3"/>
      <c r="B56" s="14" t="s">
        <v>89</v>
      </c>
      <c r="C56" s="167" t="s">
        <v>90</v>
      </c>
      <c r="D56" s="168"/>
      <c r="E56" s="169"/>
      <c r="F56" s="94"/>
      <c r="G56" s="24">
        <v>180817.93</v>
      </c>
      <c r="H56" s="86">
        <v>175551.59</v>
      </c>
    </row>
    <row r="57" spans="1:8" s="2" customFormat="1" ht="12.75" customHeight="1">
      <c r="A57" s="3"/>
      <c r="B57" s="14" t="s">
        <v>91</v>
      </c>
      <c r="C57" s="167" t="s">
        <v>92</v>
      </c>
      <c r="D57" s="168"/>
      <c r="E57" s="169"/>
      <c r="F57" s="94"/>
      <c r="G57" s="24">
        <v>6506.06</v>
      </c>
      <c r="H57" s="86" t="s">
        <v>24</v>
      </c>
    </row>
    <row r="58" spans="1:8" s="2" customFormat="1" ht="12.75" customHeight="1">
      <c r="A58" s="3"/>
      <c r="B58" s="14" t="s">
        <v>93</v>
      </c>
      <c r="C58" s="36" t="s">
        <v>94</v>
      </c>
      <c r="D58" s="25"/>
      <c r="E58" s="38"/>
      <c r="F58" s="94"/>
      <c r="G58" s="24">
        <v>1058.94</v>
      </c>
      <c r="H58" s="86">
        <v>2442.7600000000002</v>
      </c>
    </row>
    <row r="59" spans="1:8" s="2" customFormat="1" ht="12.75" customHeight="1">
      <c r="A59" s="3"/>
      <c r="B59" s="16" t="s">
        <v>95</v>
      </c>
      <c r="C59" s="17" t="s">
        <v>96</v>
      </c>
      <c r="D59" s="18"/>
      <c r="E59" s="19"/>
      <c r="F59" s="96"/>
      <c r="G59" s="20">
        <f>SUM(G60,G61,G64)</f>
        <v>84722.569999999992</v>
      </c>
      <c r="H59" s="85">
        <f>SUM(H60,H61,H64)</f>
        <v>77987.53</v>
      </c>
    </row>
    <row r="60" spans="1:8" s="2" customFormat="1" ht="12.75" customHeight="1">
      <c r="A60" s="3"/>
      <c r="B60" s="15" t="s">
        <v>97</v>
      </c>
      <c r="C60" s="25" t="s">
        <v>98</v>
      </c>
      <c r="D60" s="26"/>
      <c r="E60" s="27"/>
      <c r="F60" s="94" t="s">
        <v>157</v>
      </c>
      <c r="G60" s="24">
        <v>11639.64</v>
      </c>
      <c r="H60" s="86">
        <v>11639.64</v>
      </c>
    </row>
    <row r="61" spans="1:8" s="2" customFormat="1" ht="12.75" customHeight="1">
      <c r="A61" s="3"/>
      <c r="B61" s="14" t="s">
        <v>99</v>
      </c>
      <c r="C61" s="21" t="s">
        <v>100</v>
      </c>
      <c r="D61" s="60"/>
      <c r="E61" s="61"/>
      <c r="F61" s="94"/>
      <c r="G61" s="24">
        <f>SUM(G62:G63)</f>
        <v>0</v>
      </c>
      <c r="H61" s="86">
        <f>SUM(H62:H63)</f>
        <v>0</v>
      </c>
    </row>
    <row r="62" spans="1:8" s="2" customFormat="1" ht="13.35" customHeight="1">
      <c r="A62" s="3"/>
      <c r="B62" s="15" t="s">
        <v>101</v>
      </c>
      <c r="C62" s="62"/>
      <c r="D62" s="26" t="s">
        <v>102</v>
      </c>
      <c r="E62" s="63"/>
      <c r="F62" s="94"/>
      <c r="G62" s="24" t="s">
        <v>24</v>
      </c>
      <c r="H62" s="86" t="s">
        <v>24</v>
      </c>
    </row>
    <row r="63" spans="1:8" s="2" customFormat="1" ht="12.75" customHeight="1">
      <c r="A63" s="3"/>
      <c r="B63" s="15" t="s">
        <v>103</v>
      </c>
      <c r="C63" s="25"/>
      <c r="D63" s="26" t="s">
        <v>104</v>
      </c>
      <c r="E63" s="28"/>
      <c r="F63" s="93"/>
      <c r="G63" s="24" t="s">
        <v>24</v>
      </c>
      <c r="H63" s="86" t="s">
        <v>24</v>
      </c>
    </row>
    <row r="64" spans="1:8" s="64" customFormat="1" ht="12.75" customHeight="1">
      <c r="A64" s="3"/>
      <c r="B64" s="13" t="s">
        <v>105</v>
      </c>
      <c r="C64" s="65" t="s">
        <v>106</v>
      </c>
      <c r="D64" s="66"/>
      <c r="E64" s="67"/>
      <c r="F64" s="100" t="s">
        <v>158</v>
      </c>
      <c r="G64" s="24">
        <f>SUM(G65:G68,G69:G69)</f>
        <v>73082.929999999993</v>
      </c>
      <c r="H64" s="86">
        <f>SUM(H65:H68,H69:H69)</f>
        <v>66347.89</v>
      </c>
    </row>
    <row r="65" spans="1:8" s="2" customFormat="1" ht="12.75" customHeight="1">
      <c r="A65" s="3"/>
      <c r="B65" s="15" t="s">
        <v>107</v>
      </c>
      <c r="C65" s="25"/>
      <c r="D65" s="26" t="s">
        <v>108</v>
      </c>
      <c r="E65" s="27"/>
      <c r="F65" s="94"/>
      <c r="G65" s="24" t="s">
        <v>24</v>
      </c>
      <c r="H65" s="86" t="s">
        <v>24</v>
      </c>
    </row>
    <row r="66" spans="1:8" s="2" customFormat="1" ht="12.75" customHeight="1">
      <c r="A66" s="3"/>
      <c r="B66" s="15" t="s">
        <v>109</v>
      </c>
      <c r="C66" s="62"/>
      <c r="D66" s="26" t="s">
        <v>110</v>
      </c>
      <c r="E66" s="63"/>
      <c r="F66" s="94"/>
      <c r="G66" s="24" t="s">
        <v>24</v>
      </c>
      <c r="H66" s="86" t="s">
        <v>24</v>
      </c>
    </row>
    <row r="67" spans="1:8" s="2" customFormat="1" ht="13.35" customHeight="1">
      <c r="A67" s="3"/>
      <c r="B67" s="15" t="s">
        <v>111</v>
      </c>
      <c r="C67" s="62"/>
      <c r="D67" s="26" t="s">
        <v>112</v>
      </c>
      <c r="E67" s="63"/>
      <c r="F67" s="94"/>
      <c r="G67" s="24">
        <v>19579</v>
      </c>
      <c r="H67" s="86">
        <v>8151.53</v>
      </c>
    </row>
    <row r="68" spans="1:8" s="2" customFormat="1" ht="13.35" customHeight="1">
      <c r="A68" s="3"/>
      <c r="B68" s="68" t="s">
        <v>113</v>
      </c>
      <c r="C68" s="46"/>
      <c r="D68" s="26" t="s">
        <v>114</v>
      </c>
      <c r="E68" s="28"/>
      <c r="F68" s="94"/>
      <c r="G68" s="24">
        <v>0</v>
      </c>
      <c r="H68" s="86">
        <v>0</v>
      </c>
    </row>
    <row r="69" spans="1:8" s="2" customFormat="1" ht="12.75" customHeight="1">
      <c r="A69" s="3"/>
      <c r="B69" s="15" t="s">
        <v>115</v>
      </c>
      <c r="C69" s="25"/>
      <c r="D69" s="26" t="s">
        <v>116</v>
      </c>
      <c r="E69" s="28"/>
      <c r="F69" s="93"/>
      <c r="G69" s="24">
        <f>SUM(G70,G71)</f>
        <v>53503.93</v>
      </c>
      <c r="H69" s="86">
        <f>SUM(H70,H71)</f>
        <v>58196.36</v>
      </c>
    </row>
    <row r="70" spans="1:8" s="2" customFormat="1" ht="12.75" customHeight="1">
      <c r="A70" s="3"/>
      <c r="B70" s="15" t="s">
        <v>117</v>
      </c>
      <c r="C70" s="69"/>
      <c r="D70" s="70"/>
      <c r="E70" s="4" t="s">
        <v>118</v>
      </c>
      <c r="F70" s="101"/>
      <c r="G70" s="71">
        <v>0</v>
      </c>
      <c r="H70" s="89">
        <v>0</v>
      </c>
    </row>
    <row r="71" spans="1:8" s="2" customFormat="1" ht="12.75" customHeight="1">
      <c r="A71" s="3"/>
      <c r="B71" s="15" t="s">
        <v>119</v>
      </c>
      <c r="C71" s="69"/>
      <c r="D71" s="70"/>
      <c r="E71" s="73" t="s">
        <v>120</v>
      </c>
      <c r="F71" s="102"/>
      <c r="G71" s="74">
        <v>53503.93</v>
      </c>
      <c r="H71" s="86">
        <v>58196.36</v>
      </c>
    </row>
    <row r="72" spans="1:8" s="2" customFormat="1" ht="12.75" customHeight="1">
      <c r="A72" s="3"/>
      <c r="B72" s="16" t="s">
        <v>121</v>
      </c>
      <c r="C72" s="75" t="s">
        <v>122</v>
      </c>
      <c r="D72" s="76"/>
      <c r="E72" s="77"/>
      <c r="F72" s="103" t="s">
        <v>159</v>
      </c>
      <c r="G72" s="20">
        <f>SUM(G73,G74,G79)</f>
        <v>36280.35</v>
      </c>
      <c r="H72" s="85">
        <f>SUM(H73,H74,H79)</f>
        <v>38830.800000000003</v>
      </c>
    </row>
    <row r="73" spans="1:8" s="2" customFormat="1" ht="12.75" customHeight="1">
      <c r="A73" s="3"/>
      <c r="B73" s="14" t="s">
        <v>123</v>
      </c>
      <c r="C73" s="21" t="s">
        <v>124</v>
      </c>
      <c r="D73" s="60"/>
      <c r="E73" s="61"/>
      <c r="F73" s="104"/>
      <c r="G73" s="72" t="s">
        <v>24</v>
      </c>
      <c r="H73" s="86" t="s">
        <v>24</v>
      </c>
    </row>
    <row r="74" spans="1:8" s="2" customFormat="1" ht="12.75" customHeight="1">
      <c r="A74" s="3"/>
      <c r="B74" s="14" t="s">
        <v>125</v>
      </c>
      <c r="C74" s="21" t="s">
        <v>126</v>
      </c>
      <c r="D74" s="60"/>
      <c r="E74" s="61"/>
      <c r="F74" s="99"/>
      <c r="G74" s="24">
        <f>SUM(G75:G78)</f>
        <v>0</v>
      </c>
      <c r="H74" s="86">
        <f>SUM(H75,H76)</f>
        <v>0</v>
      </c>
    </row>
    <row r="75" spans="1:8" s="2" customFormat="1" ht="12.75" customHeight="1">
      <c r="A75" s="3"/>
      <c r="B75" s="15" t="s">
        <v>127</v>
      </c>
      <c r="C75" s="25"/>
      <c r="D75" s="26" t="s">
        <v>128</v>
      </c>
      <c r="E75" s="28"/>
      <c r="F75" s="94"/>
      <c r="G75" s="24" t="s">
        <v>24</v>
      </c>
      <c r="H75" s="86" t="s">
        <v>24</v>
      </c>
    </row>
    <row r="76" spans="1:8" s="2" customFormat="1" ht="12.75" customHeight="1">
      <c r="A76" s="3"/>
      <c r="B76" s="15" t="s">
        <v>129</v>
      </c>
      <c r="C76" s="25"/>
      <c r="D76" s="26" t="s">
        <v>130</v>
      </c>
      <c r="E76" s="28"/>
      <c r="F76" s="94"/>
      <c r="G76" s="24" t="s">
        <v>24</v>
      </c>
      <c r="H76" s="86" t="s">
        <v>24</v>
      </c>
    </row>
    <row r="77" spans="1:8" s="2" customFormat="1" ht="12.75" customHeight="1">
      <c r="A77" s="3"/>
      <c r="B77" s="14" t="s">
        <v>131</v>
      </c>
      <c r="C77" s="78"/>
      <c r="D77" s="78" t="s">
        <v>132</v>
      </c>
      <c r="E77" s="28"/>
      <c r="F77" s="94"/>
      <c r="G77" s="24" t="s">
        <v>24</v>
      </c>
      <c r="H77" s="86" t="s">
        <v>24</v>
      </c>
    </row>
    <row r="78" spans="1:8" s="2" customFormat="1" ht="12.75" customHeight="1">
      <c r="A78" s="3"/>
      <c r="B78" s="14" t="s">
        <v>133</v>
      </c>
      <c r="C78" s="78"/>
      <c r="D78" s="78" t="s">
        <v>134</v>
      </c>
      <c r="E78" s="28"/>
      <c r="F78" s="94"/>
      <c r="G78" s="24" t="s">
        <v>24</v>
      </c>
      <c r="H78" s="86" t="s">
        <v>24</v>
      </c>
    </row>
    <row r="79" spans="1:8" s="2" customFormat="1" ht="12.75" customHeight="1">
      <c r="A79" s="3"/>
      <c r="B79" s="29" t="s">
        <v>135</v>
      </c>
      <c r="C79" s="30" t="s">
        <v>136</v>
      </c>
      <c r="D79" s="31"/>
      <c r="E79" s="32"/>
      <c r="F79" s="94"/>
      <c r="G79" s="24">
        <f>SUM(G80:G81)</f>
        <v>36280.35</v>
      </c>
      <c r="H79" s="86">
        <f>SUM(H80:H81)</f>
        <v>38830.800000000003</v>
      </c>
    </row>
    <row r="80" spans="1:8" s="2" customFormat="1" ht="26.25" customHeight="1">
      <c r="A80" s="3"/>
      <c r="B80" s="15" t="s">
        <v>137</v>
      </c>
      <c r="C80" s="79"/>
      <c r="D80" s="168" t="s">
        <v>138</v>
      </c>
      <c r="E80" s="169"/>
      <c r="F80" s="93"/>
      <c r="G80" s="24">
        <v>36280.35</v>
      </c>
      <c r="H80" s="86">
        <v>38830.800000000003</v>
      </c>
    </row>
    <row r="81" spans="1:9" s="2" customFormat="1" ht="12.75" customHeight="1">
      <c r="A81" s="3"/>
      <c r="B81" s="13" t="s">
        <v>139</v>
      </c>
      <c r="C81" s="52"/>
      <c r="D81" s="52" t="s">
        <v>140</v>
      </c>
      <c r="E81" s="53"/>
      <c r="F81" s="94"/>
      <c r="G81" s="24" t="s">
        <v>24</v>
      </c>
      <c r="H81" s="86" t="s">
        <v>24</v>
      </c>
    </row>
    <row r="82" spans="1:9" s="2" customFormat="1" ht="25.5" customHeight="1">
      <c r="A82" s="3"/>
      <c r="B82" s="54" t="s">
        <v>141</v>
      </c>
      <c r="C82" s="184" t="s">
        <v>142</v>
      </c>
      <c r="D82" s="185"/>
      <c r="E82" s="186"/>
      <c r="F82" s="98"/>
      <c r="G82" s="80">
        <f>SUM(G53,G59,G72)</f>
        <v>6468809.8399999999</v>
      </c>
      <c r="H82" s="80">
        <f>SUM(H53,H59,H72)</f>
        <v>1031534.6900000001</v>
      </c>
    </row>
    <row r="83" spans="1:9" s="2" customFormat="1" ht="24.75" customHeight="1">
      <c r="A83" s="3"/>
      <c r="B83" s="187" t="s">
        <v>143</v>
      </c>
      <c r="C83" s="187"/>
      <c r="D83" s="187"/>
      <c r="E83" s="187"/>
      <c r="F83" s="187"/>
      <c r="G83" s="187"/>
      <c r="H83" s="187"/>
      <c r="I83" s="81"/>
    </row>
    <row r="84" spans="1:9" s="2" customFormat="1" ht="15.75" customHeight="1">
      <c r="A84" s="3"/>
      <c r="B84" s="82"/>
      <c r="C84" s="82"/>
      <c r="D84" s="82"/>
      <c r="E84" s="82"/>
      <c r="F84" s="82"/>
      <c r="G84" s="82"/>
      <c r="H84" s="82"/>
      <c r="I84" s="82"/>
    </row>
    <row r="85" spans="1:9" s="2" customFormat="1" ht="12.75" customHeight="1">
      <c r="A85" s="3"/>
      <c r="B85" s="163" t="s">
        <v>292</v>
      </c>
      <c r="C85" s="163"/>
      <c r="D85" s="163"/>
      <c r="E85" s="163"/>
      <c r="F85" s="83"/>
      <c r="G85" s="188" t="s">
        <v>144</v>
      </c>
      <c r="H85" s="188"/>
    </row>
    <row r="86" spans="1:9" s="2" customFormat="1" ht="12.75" customHeight="1">
      <c r="A86" s="3"/>
      <c r="B86" s="164" t="s">
        <v>145</v>
      </c>
      <c r="C86" s="164"/>
      <c r="D86" s="164"/>
      <c r="E86" s="164"/>
      <c r="F86" s="2" t="s">
        <v>146</v>
      </c>
      <c r="G86" s="189" t="s">
        <v>147</v>
      </c>
      <c r="H86" s="189"/>
    </row>
    <row r="87" spans="1:9" s="2" customFormat="1" ht="13.35" customHeight="1">
      <c r="A87" s="3"/>
      <c r="B87" s="9"/>
      <c r="C87" s="9"/>
      <c r="D87" s="9"/>
      <c r="E87" s="9"/>
      <c r="F87" s="9"/>
      <c r="G87" s="9"/>
      <c r="H87" s="9"/>
    </row>
    <row r="88" spans="1:9" s="2" customFormat="1" ht="12.75" customHeight="1">
      <c r="A88" s="3"/>
      <c r="B88" s="190" t="s">
        <v>291</v>
      </c>
      <c r="C88" s="190"/>
      <c r="D88" s="190"/>
      <c r="E88" s="190"/>
      <c r="F88" s="84"/>
      <c r="G88" s="191" t="s">
        <v>148</v>
      </c>
      <c r="H88" s="191"/>
    </row>
    <row r="89" spans="1:9" s="2" customFormat="1" ht="12.75" customHeight="1">
      <c r="A89" s="3"/>
      <c r="B89" s="192" t="s">
        <v>149</v>
      </c>
      <c r="C89" s="192"/>
      <c r="D89" s="192"/>
      <c r="E89" s="192"/>
      <c r="F89" s="64" t="s">
        <v>146</v>
      </c>
      <c r="G89" s="193" t="s">
        <v>147</v>
      </c>
      <c r="H89" s="193"/>
    </row>
    <row r="90" spans="1:9" s="2" customFormat="1" ht="13.35" customHeight="1">
      <c r="A90" s="3"/>
    </row>
    <row r="91" spans="1:9" s="2" customFormat="1" ht="13.35" customHeight="1">
      <c r="A91" s="3"/>
    </row>
    <row r="92" spans="1:9" s="2" customFormat="1" ht="13.35" customHeight="1">
      <c r="A92" s="3"/>
    </row>
    <row r="93" spans="1:9" s="2" customFormat="1" ht="13.35" customHeight="1">
      <c r="A93" s="3"/>
    </row>
    <row r="94" spans="1:9" s="2" customFormat="1" ht="13.35" customHeight="1">
      <c r="A94" s="3"/>
    </row>
    <row r="95" spans="1:9" s="2" customFormat="1" ht="13.35" customHeight="1">
      <c r="A95" s="3"/>
    </row>
    <row r="96" spans="1:9" s="2" customFormat="1" ht="13.35" customHeight="1">
      <c r="A96" s="3"/>
    </row>
    <row r="97" spans="1:1" s="2" customFormat="1" ht="13.35" customHeight="1">
      <c r="A97" s="3"/>
    </row>
    <row r="98" spans="1:1" s="2" customFormat="1" ht="13.35" customHeight="1">
      <c r="A98" s="3"/>
    </row>
    <row r="99" spans="1:1" s="2" customFormat="1" ht="13.35" customHeight="1">
      <c r="A99" s="3"/>
    </row>
    <row r="100" spans="1:1" s="2" customFormat="1" ht="13.35" customHeight="1">
      <c r="A100" s="3"/>
    </row>
    <row r="101" spans="1:1" s="2" customFormat="1" ht="13.35" customHeight="1">
      <c r="A101" s="3"/>
    </row>
    <row r="102" spans="1:1" s="2" customFormat="1" ht="13.35" customHeight="1">
      <c r="A102" s="3"/>
    </row>
    <row r="103" spans="1:1" s="2" customFormat="1" ht="13.35" customHeight="1">
      <c r="A103" s="3"/>
    </row>
    <row r="104" spans="1:1" s="2" customFormat="1" ht="13.35" customHeight="1">
      <c r="A104" s="3"/>
    </row>
    <row r="105" spans="1:1" s="2" customFormat="1" ht="13.35" customHeight="1">
      <c r="A105" s="3"/>
    </row>
    <row r="106" spans="1:1" s="2" customFormat="1" ht="13.35" customHeight="1">
      <c r="A106" s="3"/>
    </row>
    <row r="107" spans="1:1" s="2" customFormat="1" ht="13.35" customHeight="1">
      <c r="A107" s="3"/>
    </row>
    <row r="108" spans="1:1" s="2" customFormat="1" ht="13.35" customHeight="1">
      <c r="A108"/>
    </row>
  </sheetData>
  <mergeCells count="30">
    <mergeCell ref="B86:E86"/>
    <mergeCell ref="G86:H86"/>
    <mergeCell ref="B88:E88"/>
    <mergeCell ref="G88:H88"/>
    <mergeCell ref="B89:E89"/>
    <mergeCell ref="G89:H89"/>
    <mergeCell ref="C57:E57"/>
    <mergeCell ref="D80:E80"/>
    <mergeCell ref="C82:E82"/>
    <mergeCell ref="B83:H83"/>
    <mergeCell ref="B85:E85"/>
    <mergeCell ref="G85:H85"/>
    <mergeCell ref="C56:E56"/>
    <mergeCell ref="B9:H9"/>
    <mergeCell ref="B10:H10"/>
    <mergeCell ref="B12:F12"/>
    <mergeCell ref="B13:H13"/>
    <mergeCell ref="B14:H14"/>
    <mergeCell ref="B16:H16"/>
    <mergeCell ref="B17:H17"/>
    <mergeCell ref="E18:H18"/>
    <mergeCell ref="C19:E19"/>
    <mergeCell ref="C20:E20"/>
    <mergeCell ref="D48:E48"/>
    <mergeCell ref="B8:H8"/>
    <mergeCell ref="B1:H1"/>
    <mergeCell ref="E2:H2"/>
    <mergeCell ref="E3:H3"/>
    <mergeCell ref="B5:H6"/>
    <mergeCell ref="B7:H7"/>
  </mergeCells>
  <printOptions horizontalCentered="1"/>
  <pageMargins left="0.55118110236220474" right="0.55118110236220474" top="0.6692913385826772" bottom="1.0236220472440944" header="0.31496062992125984" footer="0.59055118110236227"/>
  <pageSetup paperSize="9" scale="75" orientation="portrait"/>
  <headerFooter>
    <oddFooter>&amp;C&amp;P</oddFooter>
  </headerFooter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F73F6-B2F2-42CC-AF92-B83CA0234A6E}">
  <dimension ref="B1:J65"/>
  <sheetViews>
    <sheetView workbookViewId="0">
      <selection activeCell="I49" sqref="I49"/>
    </sheetView>
  </sheetViews>
  <sheetFormatPr defaultColWidth="9.7109375" defaultRowHeight="12.75"/>
  <cols>
    <col min="1" max="1" width="3.140625" style="105" customWidth="1"/>
    <col min="2" max="2" width="8" style="105" customWidth="1"/>
    <col min="3" max="3" width="1.5703125" style="105" hidden="1" customWidth="1"/>
    <col min="4" max="4" width="30.140625" style="105" customWidth="1"/>
    <col min="5" max="5" width="18.28515625" style="105" customWidth="1"/>
    <col min="6" max="6" width="9.7109375" style="105" hidden="1" customWidth="1"/>
    <col min="7" max="7" width="11.7109375" style="105" customWidth="1"/>
    <col min="8" max="8" width="13.140625" style="105" customWidth="1"/>
    <col min="9" max="9" width="14.7109375" style="105" customWidth="1"/>
    <col min="10" max="10" width="15.85546875" style="105" customWidth="1"/>
    <col min="11" max="16384" width="9.7109375" style="105"/>
  </cols>
  <sheetData>
    <row r="1" spans="2:10" ht="30" customHeight="1">
      <c r="B1" s="195" t="s">
        <v>0</v>
      </c>
      <c r="C1" s="195"/>
      <c r="D1" s="195"/>
      <c r="E1" s="195"/>
      <c r="F1" s="195"/>
      <c r="G1" s="195"/>
      <c r="H1" s="195"/>
      <c r="I1" s="195"/>
      <c r="J1" s="195"/>
    </row>
    <row r="2" spans="2:10" ht="15.75" customHeight="1">
      <c r="D2" s="196" t="s">
        <v>160</v>
      </c>
      <c r="E2" s="196"/>
      <c r="F2" s="196"/>
      <c r="G2" s="196"/>
      <c r="H2" s="196"/>
      <c r="I2" s="196"/>
      <c r="J2" s="196"/>
    </row>
    <row r="3" spans="2:10" ht="15.75" customHeight="1">
      <c r="D3" s="106" t="s">
        <v>161</v>
      </c>
      <c r="E3" s="106"/>
      <c r="F3" s="106"/>
      <c r="G3" s="106"/>
      <c r="H3" s="106"/>
      <c r="I3" s="106"/>
      <c r="J3" s="106"/>
    </row>
    <row r="4" spans="2:10" ht="4.5" customHeight="1"/>
    <row r="5" spans="2:10" ht="4.3499999999999996" customHeight="1">
      <c r="B5" s="197"/>
      <c r="C5" s="197"/>
      <c r="D5" s="197"/>
      <c r="E5" s="197"/>
      <c r="F5" s="197"/>
      <c r="G5" s="197"/>
      <c r="H5" s="197"/>
      <c r="I5" s="197"/>
      <c r="J5" s="197"/>
    </row>
    <row r="6" spans="2:10" ht="15.75" customHeight="1">
      <c r="B6" s="198" t="s">
        <v>162</v>
      </c>
      <c r="C6" s="198"/>
      <c r="D6" s="198"/>
      <c r="E6" s="198"/>
      <c r="F6" s="198"/>
      <c r="G6" s="198"/>
      <c r="H6" s="198"/>
      <c r="I6" s="198"/>
      <c r="J6" s="198"/>
    </row>
    <row r="7" spans="2:10" ht="15.75" customHeight="1">
      <c r="B7" s="199" t="s">
        <v>4</v>
      </c>
      <c r="C7" s="199"/>
      <c r="D7" s="199"/>
      <c r="E7" s="199"/>
      <c r="F7" s="199"/>
      <c r="G7" s="199"/>
      <c r="H7" s="199"/>
      <c r="I7" s="199"/>
      <c r="J7" s="199"/>
    </row>
    <row r="8" spans="2:10" ht="15" customHeight="1">
      <c r="B8" s="194" t="s">
        <v>163</v>
      </c>
      <c r="C8" s="194"/>
      <c r="D8" s="194"/>
      <c r="E8" s="194"/>
      <c r="F8" s="194"/>
      <c r="G8" s="194"/>
      <c r="H8" s="194"/>
      <c r="I8" s="194"/>
      <c r="J8" s="194"/>
    </row>
    <row r="9" spans="2:10" ht="15" customHeight="1">
      <c r="B9" s="203" t="s">
        <v>6</v>
      </c>
      <c r="C9" s="203"/>
      <c r="D9" s="203"/>
      <c r="E9" s="203"/>
      <c r="F9" s="203"/>
      <c r="G9" s="203"/>
      <c r="H9" s="203"/>
      <c r="I9" s="203"/>
      <c r="J9" s="203"/>
    </row>
    <row r="10" spans="2:10" ht="15" customHeight="1">
      <c r="B10" s="194" t="s">
        <v>164</v>
      </c>
      <c r="C10" s="194"/>
      <c r="D10" s="194"/>
      <c r="E10" s="194"/>
      <c r="F10" s="194"/>
      <c r="G10" s="194"/>
      <c r="H10" s="194"/>
      <c r="I10" s="194"/>
      <c r="J10" s="194"/>
    </row>
    <row r="11" spans="2:10" ht="10.5" customHeight="1">
      <c r="B11" s="204"/>
      <c r="C11" s="204"/>
      <c r="D11" s="204"/>
      <c r="E11" s="204"/>
      <c r="F11" s="204"/>
      <c r="G11" s="204"/>
      <c r="H11" s="204"/>
      <c r="I11" s="204"/>
      <c r="J11" s="204"/>
    </row>
    <row r="12" spans="2:10" ht="15" customHeight="1">
      <c r="B12" s="205" t="s">
        <v>165</v>
      </c>
      <c r="C12" s="205"/>
      <c r="D12" s="205"/>
      <c r="E12" s="205"/>
      <c r="F12" s="205"/>
      <c r="G12" s="205"/>
      <c r="H12" s="205"/>
      <c r="I12" s="205"/>
      <c r="J12" s="205"/>
    </row>
    <row r="13" spans="2:10" ht="3.75" customHeight="1">
      <c r="B13" s="204"/>
      <c r="C13" s="204"/>
      <c r="D13" s="204"/>
      <c r="E13" s="204"/>
      <c r="F13" s="204"/>
      <c r="G13" s="204"/>
      <c r="H13" s="204"/>
      <c r="I13" s="204"/>
      <c r="J13" s="204"/>
    </row>
    <row r="14" spans="2:10" ht="15" customHeight="1">
      <c r="B14" s="205" t="s">
        <v>9</v>
      </c>
      <c r="C14" s="205"/>
      <c r="D14" s="205"/>
      <c r="E14" s="205"/>
      <c r="F14" s="205"/>
      <c r="G14" s="205"/>
      <c r="H14" s="205"/>
      <c r="I14" s="205"/>
      <c r="J14" s="205"/>
    </row>
    <row r="15" spans="2:10" ht="7.5" customHeight="1">
      <c r="B15" s="107"/>
      <c r="C15" s="108"/>
      <c r="D15" s="108"/>
      <c r="E15" s="108"/>
      <c r="F15" s="108"/>
      <c r="G15" s="108"/>
      <c r="H15" s="108"/>
      <c r="I15" s="108"/>
      <c r="J15" s="108"/>
    </row>
    <row r="16" spans="2:10" ht="15" customHeight="1">
      <c r="B16" s="206" t="s">
        <v>10</v>
      </c>
      <c r="C16" s="206"/>
      <c r="D16" s="206"/>
      <c r="E16" s="206"/>
      <c r="F16" s="206"/>
      <c r="G16" s="206"/>
      <c r="H16" s="206"/>
      <c r="I16" s="206"/>
      <c r="J16" s="206"/>
    </row>
    <row r="17" spans="2:10" ht="15" customHeight="1">
      <c r="B17" s="204" t="s">
        <v>11</v>
      </c>
      <c r="C17" s="204"/>
      <c r="D17" s="204"/>
      <c r="E17" s="204"/>
      <c r="F17" s="204"/>
      <c r="G17" s="204"/>
      <c r="H17" s="204"/>
      <c r="I17" s="204"/>
      <c r="J17" s="204"/>
    </row>
    <row r="18" spans="2:10" s="108" customFormat="1" ht="15" customHeight="1">
      <c r="B18" s="207" t="s">
        <v>12</v>
      </c>
      <c r="C18" s="207"/>
      <c r="D18" s="207"/>
      <c r="E18" s="207"/>
      <c r="F18" s="207"/>
      <c r="G18" s="207"/>
      <c r="H18" s="207"/>
      <c r="I18" s="207"/>
      <c r="J18" s="207"/>
    </row>
    <row r="19" spans="2:10" s="110" customFormat="1" ht="50.1" customHeight="1">
      <c r="B19" s="208" t="s">
        <v>13</v>
      </c>
      <c r="C19" s="209"/>
      <c r="D19" s="208" t="s">
        <v>14</v>
      </c>
      <c r="E19" s="210"/>
      <c r="F19" s="210"/>
      <c r="G19" s="209"/>
      <c r="H19" s="109" t="s">
        <v>166</v>
      </c>
      <c r="I19" s="109" t="s">
        <v>167</v>
      </c>
      <c r="J19" s="109" t="s">
        <v>168</v>
      </c>
    </row>
    <row r="20" spans="2:10" s="110" customFormat="1" ht="19.5" customHeight="1">
      <c r="B20" s="111">
        <v>1</v>
      </c>
      <c r="C20" s="112"/>
      <c r="D20" s="200">
        <v>2</v>
      </c>
      <c r="E20" s="201"/>
      <c r="F20" s="201"/>
      <c r="G20" s="202"/>
      <c r="H20" s="113">
        <v>3</v>
      </c>
      <c r="I20" s="113">
        <v>4</v>
      </c>
      <c r="J20" s="113">
        <v>5</v>
      </c>
    </row>
    <row r="21" spans="2:10" ht="15.75" customHeight="1">
      <c r="B21" s="114" t="s">
        <v>18</v>
      </c>
      <c r="C21" s="115" t="s">
        <v>169</v>
      </c>
      <c r="D21" s="214" t="s">
        <v>170</v>
      </c>
      <c r="E21" s="215"/>
      <c r="F21" s="215"/>
      <c r="G21" s="216"/>
      <c r="H21" s="142"/>
      <c r="I21" s="116">
        <f>SUM(I22,I28)</f>
        <v>882586.2</v>
      </c>
      <c r="J21" s="137">
        <f>SUM(J22,J28)</f>
        <v>0</v>
      </c>
    </row>
    <row r="22" spans="2:10" ht="15.75" customHeight="1">
      <c r="B22" s="113" t="s">
        <v>20</v>
      </c>
      <c r="C22" s="117" t="s">
        <v>171</v>
      </c>
      <c r="D22" s="211" t="s">
        <v>171</v>
      </c>
      <c r="E22" s="212"/>
      <c r="F22" s="212"/>
      <c r="G22" s="213"/>
      <c r="H22" s="143"/>
      <c r="I22" s="118">
        <f>SUM(I23:I27)</f>
        <v>730756.9</v>
      </c>
      <c r="J22" s="138">
        <f>SUM(J23:J27)</f>
        <v>0</v>
      </c>
    </row>
    <row r="23" spans="2:10" ht="15.75" customHeight="1">
      <c r="B23" s="113" t="s">
        <v>22</v>
      </c>
      <c r="C23" s="117" t="s">
        <v>86</v>
      </c>
      <c r="D23" s="211" t="s">
        <v>172</v>
      </c>
      <c r="E23" s="212"/>
      <c r="F23" s="212"/>
      <c r="G23" s="213"/>
      <c r="H23" s="143"/>
      <c r="I23" s="119">
        <v>15166.53</v>
      </c>
      <c r="J23" s="139"/>
    </row>
    <row r="24" spans="2:10" ht="15.75" customHeight="1">
      <c r="B24" s="113" t="s">
        <v>25</v>
      </c>
      <c r="C24" s="120" t="s">
        <v>173</v>
      </c>
      <c r="D24" s="217" t="s">
        <v>174</v>
      </c>
      <c r="E24" s="218"/>
      <c r="F24" s="218"/>
      <c r="G24" s="219"/>
      <c r="H24" s="143"/>
      <c r="I24" s="119">
        <v>696239.81</v>
      </c>
      <c r="J24" s="139"/>
    </row>
    <row r="25" spans="2:10" ht="30.75" customHeight="1">
      <c r="B25" s="113" t="s">
        <v>27</v>
      </c>
      <c r="C25" s="117" t="s">
        <v>175</v>
      </c>
      <c r="D25" s="217" t="s">
        <v>176</v>
      </c>
      <c r="E25" s="218"/>
      <c r="F25" s="218"/>
      <c r="G25" s="219"/>
      <c r="H25" s="143"/>
      <c r="I25" s="119">
        <v>2382.04</v>
      </c>
      <c r="J25" s="139"/>
    </row>
    <row r="26" spans="2:10" ht="15.75" customHeight="1">
      <c r="B26" s="113" t="s">
        <v>29</v>
      </c>
      <c r="C26" s="120" t="s">
        <v>177</v>
      </c>
      <c r="D26" s="217" t="s">
        <v>178</v>
      </c>
      <c r="E26" s="218"/>
      <c r="F26" s="218"/>
      <c r="G26" s="219"/>
      <c r="H26" s="143"/>
      <c r="I26" s="119">
        <v>32.700000000000003</v>
      </c>
      <c r="J26" s="139" t="s">
        <v>24</v>
      </c>
    </row>
    <row r="27" spans="2:10" ht="15.75" customHeight="1">
      <c r="B27" s="113" t="s">
        <v>179</v>
      </c>
      <c r="C27" s="120"/>
      <c r="D27" s="211" t="s">
        <v>180</v>
      </c>
      <c r="E27" s="212"/>
      <c r="F27" s="212"/>
      <c r="G27" s="213"/>
      <c r="H27" s="143"/>
      <c r="I27" s="119">
        <v>16935.82</v>
      </c>
      <c r="J27" s="139"/>
    </row>
    <row r="28" spans="2:10" ht="15.75" customHeight="1">
      <c r="B28" s="124" t="s">
        <v>31</v>
      </c>
      <c r="C28" s="117" t="s">
        <v>181</v>
      </c>
      <c r="D28" s="217" t="s">
        <v>182</v>
      </c>
      <c r="E28" s="218"/>
      <c r="F28" s="218"/>
      <c r="G28" s="219"/>
      <c r="H28" s="143" t="s">
        <v>257</v>
      </c>
      <c r="I28" s="118">
        <f>SUM(I29,I33,I36,I37,I38,I39)</f>
        <v>151829.29999999999</v>
      </c>
      <c r="J28" s="138">
        <f>SUM(J29,J33,J36,J37,J38,J39)</f>
        <v>0</v>
      </c>
    </row>
    <row r="29" spans="2:10" ht="15.75" customHeight="1">
      <c r="B29" s="125" t="s">
        <v>33</v>
      </c>
      <c r="C29" s="126"/>
      <c r="D29" s="127" t="s">
        <v>183</v>
      </c>
      <c r="E29" s="122"/>
      <c r="F29" s="122"/>
      <c r="G29" s="123"/>
      <c r="H29" s="143"/>
      <c r="I29" s="118">
        <f>SUM(I30:I32)</f>
        <v>0</v>
      </c>
      <c r="J29" s="138">
        <f>SUM(J30:J32)</f>
        <v>0</v>
      </c>
    </row>
    <row r="30" spans="2:10" ht="15.75" customHeight="1">
      <c r="B30" s="128" t="s">
        <v>184</v>
      </c>
      <c r="C30" s="117"/>
      <c r="D30" s="121" t="s">
        <v>185</v>
      </c>
      <c r="E30" s="122"/>
      <c r="F30" s="122"/>
      <c r="G30" s="123"/>
      <c r="H30" s="143"/>
      <c r="I30" s="118" t="s">
        <v>24</v>
      </c>
      <c r="J30" s="138" t="s">
        <v>24</v>
      </c>
    </row>
    <row r="31" spans="2:10" ht="15.75" customHeight="1">
      <c r="B31" s="113" t="s">
        <v>186</v>
      </c>
      <c r="C31" s="117"/>
      <c r="D31" s="121" t="s">
        <v>187</v>
      </c>
      <c r="E31" s="122"/>
      <c r="F31" s="122"/>
      <c r="G31" s="123"/>
      <c r="H31" s="143"/>
      <c r="I31" s="118" t="s">
        <v>24</v>
      </c>
      <c r="J31" s="138" t="s">
        <v>24</v>
      </c>
    </row>
    <row r="32" spans="2:10" ht="15.75" customHeight="1">
      <c r="B32" s="124" t="s">
        <v>188</v>
      </c>
      <c r="C32" s="117"/>
      <c r="D32" s="121" t="s">
        <v>189</v>
      </c>
      <c r="E32" s="122"/>
      <c r="F32" s="122"/>
      <c r="G32" s="123"/>
      <c r="H32" s="143"/>
      <c r="I32" s="118" t="s">
        <v>24</v>
      </c>
      <c r="J32" s="138" t="s">
        <v>24</v>
      </c>
    </row>
    <row r="33" spans="2:10" ht="15.75" customHeight="1">
      <c r="B33" s="125" t="s">
        <v>35</v>
      </c>
      <c r="C33" s="126"/>
      <c r="D33" s="121" t="s">
        <v>190</v>
      </c>
      <c r="E33" s="122"/>
      <c r="F33" s="122"/>
      <c r="G33" s="123"/>
      <c r="H33" s="143"/>
      <c r="I33" s="118">
        <f>SUM(I34:I35)</f>
        <v>128086.36</v>
      </c>
      <c r="J33" s="138">
        <f>SUM(J34:J35)</f>
        <v>0</v>
      </c>
    </row>
    <row r="34" spans="2:10" ht="30.75" customHeight="1">
      <c r="B34" s="128" t="s">
        <v>191</v>
      </c>
      <c r="C34" s="117"/>
      <c r="D34" s="211" t="s">
        <v>192</v>
      </c>
      <c r="E34" s="212"/>
      <c r="F34" s="212"/>
      <c r="G34" s="213"/>
      <c r="H34" s="143"/>
      <c r="I34" s="118">
        <v>15233.06</v>
      </c>
      <c r="J34" s="138"/>
    </row>
    <row r="35" spans="2:10" ht="15.75" customHeight="1">
      <c r="B35" s="113" t="s">
        <v>193</v>
      </c>
      <c r="C35" s="117"/>
      <c r="D35" s="211" t="s">
        <v>194</v>
      </c>
      <c r="E35" s="212"/>
      <c r="F35" s="212"/>
      <c r="G35" s="213"/>
      <c r="H35" s="143"/>
      <c r="I35" s="118">
        <v>112853.3</v>
      </c>
      <c r="J35" s="138" t="s">
        <v>24</v>
      </c>
    </row>
    <row r="36" spans="2:10" ht="15.75" customHeight="1">
      <c r="B36" s="113" t="s">
        <v>37</v>
      </c>
      <c r="C36" s="117"/>
      <c r="D36" s="211" t="s">
        <v>195</v>
      </c>
      <c r="E36" s="212"/>
      <c r="F36" s="212"/>
      <c r="G36" s="213"/>
      <c r="H36" s="143"/>
      <c r="I36" s="118" t="s">
        <v>24</v>
      </c>
      <c r="J36" s="138" t="s">
        <v>24</v>
      </c>
    </row>
    <row r="37" spans="2:10" ht="15.75" customHeight="1">
      <c r="B37" s="113" t="s">
        <v>39</v>
      </c>
      <c r="C37" s="117"/>
      <c r="D37" s="211" t="s">
        <v>196</v>
      </c>
      <c r="E37" s="212"/>
      <c r="F37" s="212"/>
      <c r="G37" s="213"/>
      <c r="H37" s="143"/>
      <c r="I37" s="118" t="s">
        <v>24</v>
      </c>
      <c r="J37" s="138" t="s">
        <v>24</v>
      </c>
    </row>
    <row r="38" spans="2:10" ht="15.75" customHeight="1">
      <c r="B38" s="113" t="s">
        <v>41</v>
      </c>
      <c r="C38" s="117"/>
      <c r="D38" s="211" t="s">
        <v>197</v>
      </c>
      <c r="E38" s="212"/>
      <c r="F38" s="212"/>
      <c r="G38" s="213"/>
      <c r="H38" s="143"/>
      <c r="I38" s="118">
        <v>23742.94</v>
      </c>
      <c r="J38" s="138"/>
    </row>
    <row r="39" spans="2:10" ht="15.75" customHeight="1">
      <c r="B39" s="113" t="s">
        <v>43</v>
      </c>
      <c r="C39" s="117"/>
      <c r="D39" s="211" t="s">
        <v>198</v>
      </c>
      <c r="E39" s="212"/>
      <c r="F39" s="212"/>
      <c r="G39" s="213"/>
      <c r="H39" s="143"/>
      <c r="I39" s="118" t="s">
        <v>24</v>
      </c>
      <c r="J39" s="138" t="s">
        <v>24</v>
      </c>
    </row>
    <row r="40" spans="2:10" ht="15.75" customHeight="1">
      <c r="B40" s="114" t="s">
        <v>57</v>
      </c>
      <c r="C40" s="115" t="s">
        <v>199</v>
      </c>
      <c r="D40" s="214" t="s">
        <v>200</v>
      </c>
      <c r="E40" s="215"/>
      <c r="F40" s="215"/>
      <c r="G40" s="216"/>
      <c r="H40" s="142" t="s">
        <v>258</v>
      </c>
      <c r="I40" s="116">
        <f>SUM(I41,I44,I48,I49,I50,I51,I52,I53,I54,I55)</f>
        <v>885136.65</v>
      </c>
      <c r="J40" s="137">
        <f>SUM(J41,J44,J48,J49,J50,J51,J52,J53,J54,J55)</f>
        <v>0</v>
      </c>
    </row>
    <row r="41" spans="2:10" ht="15.75" customHeight="1">
      <c r="B41" s="113" t="s">
        <v>201</v>
      </c>
      <c r="C41" s="117" t="s">
        <v>202</v>
      </c>
      <c r="D41" s="217" t="s">
        <v>203</v>
      </c>
      <c r="E41" s="218"/>
      <c r="F41" s="218"/>
      <c r="G41" s="219"/>
      <c r="H41" s="143"/>
      <c r="I41" s="119">
        <f>SUM(I42:I43)</f>
        <v>529928.25</v>
      </c>
      <c r="J41" s="139">
        <f>SUM(J42:J43)</f>
        <v>0</v>
      </c>
    </row>
    <row r="42" spans="2:10" ht="15.75" customHeight="1">
      <c r="B42" s="113" t="s">
        <v>204</v>
      </c>
      <c r="C42" s="117" t="s">
        <v>205</v>
      </c>
      <c r="D42" s="217" t="s">
        <v>206</v>
      </c>
      <c r="E42" s="218"/>
      <c r="F42" s="218"/>
      <c r="G42" s="219"/>
      <c r="H42" s="143"/>
      <c r="I42" s="119">
        <v>521857.25</v>
      </c>
      <c r="J42" s="139" t="s">
        <v>24</v>
      </c>
    </row>
    <row r="43" spans="2:10" ht="15.75" customHeight="1">
      <c r="B43" s="113" t="s">
        <v>207</v>
      </c>
      <c r="C43" s="117" t="s">
        <v>208</v>
      </c>
      <c r="D43" s="217" t="s">
        <v>209</v>
      </c>
      <c r="E43" s="218"/>
      <c r="F43" s="218"/>
      <c r="G43" s="219"/>
      <c r="H43" s="143"/>
      <c r="I43" s="119">
        <v>8071</v>
      </c>
      <c r="J43" s="139" t="s">
        <v>24</v>
      </c>
    </row>
    <row r="44" spans="2:10" ht="15.75" customHeight="1">
      <c r="B44" s="113" t="s">
        <v>210</v>
      </c>
      <c r="C44" s="117" t="s">
        <v>211</v>
      </c>
      <c r="D44" s="211" t="s">
        <v>212</v>
      </c>
      <c r="E44" s="212"/>
      <c r="F44" s="212"/>
      <c r="G44" s="213"/>
      <c r="H44" s="143"/>
      <c r="I44" s="119">
        <f>SUM(I45:I47)</f>
        <v>268414.48</v>
      </c>
      <c r="J44" s="139">
        <f>SUM(J45:J47)</f>
        <v>0</v>
      </c>
    </row>
    <row r="45" spans="2:10" ht="15.75" customHeight="1">
      <c r="B45" s="113" t="s">
        <v>213</v>
      </c>
      <c r="C45" s="117" t="s">
        <v>214</v>
      </c>
      <c r="D45" s="211" t="s">
        <v>215</v>
      </c>
      <c r="E45" s="212"/>
      <c r="F45" s="212"/>
      <c r="G45" s="213"/>
      <c r="H45" s="143"/>
      <c r="I45" s="119">
        <v>268414.48</v>
      </c>
      <c r="J45" s="139" t="s">
        <v>24</v>
      </c>
    </row>
    <row r="46" spans="2:10" ht="15.75" customHeight="1">
      <c r="B46" s="113" t="s">
        <v>216</v>
      </c>
      <c r="C46" s="117" t="s">
        <v>217</v>
      </c>
      <c r="D46" s="211" t="s">
        <v>218</v>
      </c>
      <c r="E46" s="212"/>
      <c r="F46" s="212"/>
      <c r="G46" s="213"/>
      <c r="H46" s="143"/>
      <c r="I46" s="119" t="s">
        <v>24</v>
      </c>
      <c r="J46" s="139" t="s">
        <v>24</v>
      </c>
    </row>
    <row r="47" spans="2:10" ht="15.75" customHeight="1">
      <c r="B47" s="113" t="s">
        <v>219</v>
      </c>
      <c r="C47" s="117" t="s">
        <v>220</v>
      </c>
      <c r="D47" s="211" t="s">
        <v>221</v>
      </c>
      <c r="E47" s="212"/>
      <c r="F47" s="212"/>
      <c r="G47" s="213"/>
      <c r="H47" s="143"/>
      <c r="I47" s="119" t="s">
        <v>24</v>
      </c>
      <c r="J47" s="139" t="s">
        <v>24</v>
      </c>
    </row>
    <row r="48" spans="2:10" ht="15.75" customHeight="1">
      <c r="B48" s="113" t="s">
        <v>222</v>
      </c>
      <c r="C48" s="117" t="s">
        <v>223</v>
      </c>
      <c r="D48" s="217" t="s">
        <v>224</v>
      </c>
      <c r="E48" s="218"/>
      <c r="F48" s="218"/>
      <c r="G48" s="219"/>
      <c r="H48" s="143"/>
      <c r="I48" s="119">
        <v>86793.919999999998</v>
      </c>
      <c r="J48" s="139" t="s">
        <v>24</v>
      </c>
    </row>
    <row r="49" spans="2:10" ht="15.75" customHeight="1">
      <c r="B49" s="113" t="s">
        <v>225</v>
      </c>
      <c r="C49" s="117" t="s">
        <v>226</v>
      </c>
      <c r="D49" s="211" t="s">
        <v>227</v>
      </c>
      <c r="E49" s="212"/>
      <c r="F49" s="212"/>
      <c r="G49" s="213"/>
      <c r="H49" s="143"/>
      <c r="I49" s="119" t="s">
        <v>24</v>
      </c>
      <c r="J49" s="139" t="s">
        <v>24</v>
      </c>
    </row>
    <row r="50" spans="2:10" ht="15.75" customHeight="1">
      <c r="B50" s="113" t="s">
        <v>228</v>
      </c>
      <c r="C50" s="117" t="s">
        <v>229</v>
      </c>
      <c r="D50" s="217" t="s">
        <v>230</v>
      </c>
      <c r="E50" s="218"/>
      <c r="F50" s="218"/>
      <c r="G50" s="219"/>
      <c r="H50" s="143"/>
      <c r="I50" s="119">
        <v>0</v>
      </c>
      <c r="J50" s="139">
        <v>0</v>
      </c>
    </row>
    <row r="51" spans="2:10" ht="15.75" customHeight="1">
      <c r="B51" s="113" t="s">
        <v>231</v>
      </c>
      <c r="C51" s="117" t="s">
        <v>232</v>
      </c>
      <c r="D51" s="217" t="s">
        <v>233</v>
      </c>
      <c r="E51" s="218"/>
      <c r="F51" s="218"/>
      <c r="G51" s="219"/>
      <c r="H51" s="143"/>
      <c r="I51" s="119" t="s">
        <v>24</v>
      </c>
      <c r="J51" s="139" t="s">
        <v>24</v>
      </c>
    </row>
    <row r="52" spans="2:10" ht="15.75" customHeight="1">
      <c r="B52" s="113" t="s">
        <v>234</v>
      </c>
      <c r="C52" s="117" t="s">
        <v>235</v>
      </c>
      <c r="D52" s="217" t="s">
        <v>236</v>
      </c>
      <c r="E52" s="218"/>
      <c r="F52" s="218"/>
      <c r="G52" s="219"/>
      <c r="H52" s="143"/>
      <c r="I52" s="119" t="s">
        <v>24</v>
      </c>
      <c r="J52" s="139" t="s">
        <v>24</v>
      </c>
    </row>
    <row r="53" spans="2:10" ht="31.5" customHeight="1">
      <c r="B53" s="113" t="s">
        <v>237</v>
      </c>
      <c r="C53" s="117" t="s">
        <v>238</v>
      </c>
      <c r="D53" s="217" t="s">
        <v>239</v>
      </c>
      <c r="E53" s="218"/>
      <c r="F53" s="218"/>
      <c r="G53" s="219"/>
      <c r="H53" s="143"/>
      <c r="I53" s="119" t="s">
        <v>24</v>
      </c>
      <c r="J53" s="139" t="s">
        <v>24</v>
      </c>
    </row>
    <row r="54" spans="2:10" ht="15.75" customHeight="1">
      <c r="B54" s="113" t="s">
        <v>240</v>
      </c>
      <c r="C54" s="117" t="s">
        <v>241</v>
      </c>
      <c r="D54" s="221" t="s">
        <v>242</v>
      </c>
      <c r="E54" s="222"/>
      <c r="F54" s="222"/>
      <c r="G54" s="223"/>
      <c r="H54" s="143"/>
      <c r="I54" s="119" t="s">
        <v>24</v>
      </c>
      <c r="J54" s="139" t="s">
        <v>24</v>
      </c>
    </row>
    <row r="55" spans="2:10" ht="32.1" customHeight="1">
      <c r="B55" s="113" t="s">
        <v>243</v>
      </c>
      <c r="C55" s="117"/>
      <c r="D55" s="224" t="s">
        <v>244</v>
      </c>
      <c r="E55" s="225"/>
      <c r="F55" s="225"/>
      <c r="G55" s="226"/>
      <c r="H55" s="143"/>
      <c r="I55" s="119" t="s">
        <v>24</v>
      </c>
      <c r="J55" s="139" t="s">
        <v>24</v>
      </c>
    </row>
    <row r="56" spans="2:10" ht="15.75" customHeight="1">
      <c r="B56" s="129" t="s">
        <v>59</v>
      </c>
      <c r="C56" s="130" t="s">
        <v>245</v>
      </c>
      <c r="D56" s="227" t="s">
        <v>246</v>
      </c>
      <c r="E56" s="228"/>
      <c r="F56" s="228"/>
      <c r="G56" s="229"/>
      <c r="H56" s="144"/>
      <c r="I56" s="131">
        <f>I21-I40</f>
        <v>-2550.4500000000698</v>
      </c>
      <c r="J56" s="140">
        <f>J21-J40</f>
        <v>0</v>
      </c>
    </row>
    <row r="57" spans="2:10" ht="32.25" customHeight="1">
      <c r="B57" s="129" t="s">
        <v>247</v>
      </c>
      <c r="C57" s="132" t="s">
        <v>248</v>
      </c>
      <c r="D57" s="230" t="s">
        <v>249</v>
      </c>
      <c r="E57" s="231"/>
      <c r="F57" s="231"/>
      <c r="G57" s="232"/>
      <c r="H57" s="145"/>
      <c r="I57" s="131" t="s">
        <v>24</v>
      </c>
      <c r="J57" s="140" t="s">
        <v>24</v>
      </c>
    </row>
    <row r="58" spans="2:10" ht="15.75" customHeight="1">
      <c r="B58" s="129" t="s">
        <v>83</v>
      </c>
      <c r="C58" s="130" t="s">
        <v>250</v>
      </c>
      <c r="D58" s="227" t="s">
        <v>250</v>
      </c>
      <c r="E58" s="228"/>
      <c r="F58" s="228"/>
      <c r="G58" s="229"/>
      <c r="H58" s="145"/>
      <c r="I58" s="133" t="s">
        <v>24</v>
      </c>
      <c r="J58" s="141" t="s">
        <v>24</v>
      </c>
    </row>
    <row r="59" spans="2:10" ht="15.75" customHeight="1">
      <c r="B59" s="129" t="s">
        <v>95</v>
      </c>
      <c r="C59" s="132" t="s">
        <v>251</v>
      </c>
      <c r="D59" s="233" t="s">
        <v>251</v>
      </c>
      <c r="E59" s="234"/>
      <c r="F59" s="234"/>
      <c r="G59" s="235"/>
      <c r="H59" s="145"/>
      <c r="I59" s="133" t="s">
        <v>24</v>
      </c>
      <c r="J59" s="141" t="s">
        <v>24</v>
      </c>
    </row>
    <row r="60" spans="2:10" ht="15.75" customHeight="1">
      <c r="B60" s="129" t="s">
        <v>121</v>
      </c>
      <c r="C60" s="130" t="s">
        <v>252</v>
      </c>
      <c r="D60" s="227" t="s">
        <v>252</v>
      </c>
      <c r="E60" s="228"/>
      <c r="F60" s="228"/>
      <c r="G60" s="229"/>
      <c r="H60" s="145"/>
      <c r="I60" s="131">
        <f>SUM(I56,I57,I58,I59)</f>
        <v>-2550.4500000000698</v>
      </c>
      <c r="J60" s="140">
        <f>SUM(J56,J57,J58,J59)</f>
        <v>0</v>
      </c>
    </row>
    <row r="61" spans="2:10" ht="11.1" customHeight="1">
      <c r="B61" s="220" t="s">
        <v>253</v>
      </c>
      <c r="C61" s="220"/>
      <c r="D61" s="220"/>
      <c r="E61" s="220"/>
      <c r="F61" s="220"/>
      <c r="G61" s="220"/>
      <c r="H61" s="220"/>
      <c r="I61" s="220"/>
      <c r="J61" s="220"/>
    </row>
    <row r="62" spans="2:10" ht="27.75" customHeight="1">
      <c r="B62" s="238" t="s">
        <v>289</v>
      </c>
      <c r="C62" s="238"/>
      <c r="D62" s="238"/>
      <c r="E62" s="238"/>
      <c r="F62" s="238"/>
      <c r="G62" s="238"/>
      <c r="H62" s="134"/>
      <c r="I62" s="239" t="s">
        <v>144</v>
      </c>
      <c r="J62" s="239"/>
    </row>
    <row r="63" spans="2:10" s="108" customFormat="1" ht="18.75" customHeight="1">
      <c r="B63" s="236" t="s">
        <v>254</v>
      </c>
      <c r="C63" s="236"/>
      <c r="D63" s="236"/>
      <c r="E63" s="236"/>
      <c r="F63" s="236"/>
      <c r="G63" s="236"/>
      <c r="H63" s="135" t="s">
        <v>146</v>
      </c>
      <c r="I63" s="237" t="s">
        <v>147</v>
      </c>
      <c r="J63" s="237"/>
    </row>
    <row r="64" spans="2:10" s="108" customFormat="1" ht="15" customHeight="1">
      <c r="B64" s="238" t="s">
        <v>290</v>
      </c>
      <c r="C64" s="238"/>
      <c r="D64" s="238"/>
      <c r="E64" s="238"/>
      <c r="F64" s="238"/>
      <c r="G64" s="238"/>
      <c r="H64" s="136"/>
      <c r="I64" s="239" t="s">
        <v>148</v>
      </c>
      <c r="J64" s="239"/>
    </row>
    <row r="65" spans="2:10" s="108" customFormat="1" ht="15.6" customHeight="1">
      <c r="B65" s="236" t="s">
        <v>255</v>
      </c>
      <c r="C65" s="236"/>
      <c r="D65" s="236"/>
      <c r="E65" s="236"/>
      <c r="F65" s="236"/>
      <c r="G65" s="236"/>
      <c r="H65" s="135" t="s">
        <v>256</v>
      </c>
      <c r="I65" s="237" t="s">
        <v>147</v>
      </c>
      <c r="J65" s="237"/>
    </row>
  </sheetData>
  <mergeCells count="62">
    <mergeCell ref="B65:G65"/>
    <mergeCell ref="I65:J65"/>
    <mergeCell ref="B62:G62"/>
    <mergeCell ref="I62:J62"/>
    <mergeCell ref="B63:G63"/>
    <mergeCell ref="I63:J63"/>
    <mergeCell ref="B64:G64"/>
    <mergeCell ref="I64:J64"/>
    <mergeCell ref="B61:J61"/>
    <mergeCell ref="D50:G50"/>
    <mergeCell ref="D51:G51"/>
    <mergeCell ref="D52:G52"/>
    <mergeCell ref="D53:G53"/>
    <mergeCell ref="D54:G54"/>
    <mergeCell ref="D55:G55"/>
    <mergeCell ref="D56:G56"/>
    <mergeCell ref="D57:G57"/>
    <mergeCell ref="D58:G58"/>
    <mergeCell ref="D59:G59"/>
    <mergeCell ref="D60:G60"/>
    <mergeCell ref="D49:G49"/>
    <mergeCell ref="D38:G38"/>
    <mergeCell ref="D39:G39"/>
    <mergeCell ref="D40:G40"/>
    <mergeCell ref="D41:G41"/>
    <mergeCell ref="D42:G42"/>
    <mergeCell ref="D43:G43"/>
    <mergeCell ref="D44:G44"/>
    <mergeCell ref="D45:G45"/>
    <mergeCell ref="D46:G46"/>
    <mergeCell ref="D47:G47"/>
    <mergeCell ref="D48:G48"/>
    <mergeCell ref="D37:G37"/>
    <mergeCell ref="D21:G21"/>
    <mergeCell ref="D22:G22"/>
    <mergeCell ref="D23:G23"/>
    <mergeCell ref="D24:G24"/>
    <mergeCell ref="D25:G25"/>
    <mergeCell ref="D26:G26"/>
    <mergeCell ref="D27:G27"/>
    <mergeCell ref="D28:G28"/>
    <mergeCell ref="D34:G34"/>
    <mergeCell ref="D35:G35"/>
    <mergeCell ref="D36:G36"/>
    <mergeCell ref="D20:G20"/>
    <mergeCell ref="B9:J9"/>
    <mergeCell ref="B10:J10"/>
    <mergeCell ref="B11:J11"/>
    <mergeCell ref="B12:J12"/>
    <mergeCell ref="B13:J13"/>
    <mergeCell ref="B14:J14"/>
    <mergeCell ref="B16:J16"/>
    <mergeCell ref="B17:J17"/>
    <mergeCell ref="B18:J18"/>
    <mergeCell ref="B19:C19"/>
    <mergeCell ref="D19:G19"/>
    <mergeCell ref="B8:J8"/>
    <mergeCell ref="B1:J1"/>
    <mergeCell ref="D2:J2"/>
    <mergeCell ref="B5:J5"/>
    <mergeCell ref="B6:J6"/>
    <mergeCell ref="B7:J7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414FC-E9CA-420C-A2DB-70F7655194C1}">
  <dimension ref="A1:P103"/>
  <sheetViews>
    <sheetView tabSelected="1" workbookViewId="0">
      <selection activeCell="K6" sqref="K6"/>
    </sheetView>
  </sheetViews>
  <sheetFormatPr defaultColWidth="9.7109375" defaultRowHeight="15"/>
  <cols>
    <col min="1" max="1" width="9.7109375" style="106"/>
    <col min="2" max="2" width="6" style="146" customWidth="1"/>
    <col min="3" max="3" width="32.85546875" style="106" customWidth="1"/>
    <col min="4" max="11" width="15.7109375" style="106" customWidth="1"/>
    <col min="12" max="12" width="13.140625" style="106" customWidth="1"/>
    <col min="13" max="14" width="15.7109375" style="106" customWidth="1"/>
    <col min="15" max="15" width="20.28515625" style="106" customWidth="1"/>
    <col min="16" max="16384" width="9.7109375" style="106"/>
  </cols>
  <sheetData>
    <row r="1" spans="2:15" ht="34.5" customHeight="1">
      <c r="B1" s="242" t="s">
        <v>0</v>
      </c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</row>
    <row r="2" spans="2:15" ht="28.5" customHeight="1">
      <c r="K2" s="147"/>
      <c r="L2" s="243" t="s">
        <v>259</v>
      </c>
      <c r="M2" s="243"/>
      <c r="N2" s="243"/>
    </row>
    <row r="3" spans="2:15" ht="15" customHeight="1">
      <c r="L3" s="106" t="s">
        <v>260</v>
      </c>
    </row>
    <row r="4" spans="2:15" ht="15" customHeight="1">
      <c r="B4" s="244" t="s">
        <v>261</v>
      </c>
      <c r="C4" s="244"/>
      <c r="D4" s="244"/>
      <c r="E4" s="244"/>
      <c r="F4" s="244"/>
      <c r="G4" s="244"/>
      <c r="H4" s="244"/>
      <c r="I4" s="244"/>
      <c r="J4" s="244"/>
      <c r="K4" s="244"/>
      <c r="L4" s="244"/>
      <c r="M4" s="244"/>
      <c r="N4" s="244"/>
    </row>
    <row r="5" spans="2:15" ht="14.25" customHeight="1">
      <c r="B5" s="244" t="s">
        <v>4</v>
      </c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44"/>
      <c r="N5" s="244"/>
    </row>
    <row r="6" spans="2:15" ht="14.25" customHeight="1">
      <c r="B6" s="160"/>
      <c r="C6" s="160"/>
      <c r="D6" s="160"/>
      <c r="E6" s="160"/>
      <c r="F6" s="160"/>
      <c r="G6" s="250">
        <v>46203</v>
      </c>
      <c r="H6" s="244"/>
      <c r="I6" s="160"/>
      <c r="J6" s="160"/>
      <c r="K6" s="160"/>
      <c r="L6" s="160"/>
      <c r="M6" s="160"/>
      <c r="N6" s="160"/>
    </row>
    <row r="7" spans="2:15" ht="15" customHeight="1">
      <c r="B7" s="244" t="s">
        <v>262</v>
      </c>
      <c r="C7" s="244"/>
      <c r="D7" s="244"/>
      <c r="E7" s="244"/>
      <c r="F7" s="244"/>
      <c r="G7" s="244"/>
      <c r="H7" s="244"/>
      <c r="I7" s="244"/>
      <c r="J7" s="244"/>
      <c r="K7" s="244"/>
      <c r="L7" s="244"/>
      <c r="M7" s="244"/>
      <c r="N7" s="244"/>
    </row>
    <row r="8" spans="2:15" ht="5.25" customHeight="1"/>
    <row r="9" spans="2:15" ht="15" customHeight="1">
      <c r="B9" s="245" t="s">
        <v>13</v>
      </c>
      <c r="C9" s="245" t="s">
        <v>263</v>
      </c>
      <c r="D9" s="245" t="s">
        <v>264</v>
      </c>
      <c r="E9" s="247" t="s">
        <v>265</v>
      </c>
      <c r="F9" s="248"/>
      <c r="G9" s="248"/>
      <c r="H9" s="248"/>
      <c r="I9" s="248"/>
      <c r="J9" s="248"/>
      <c r="K9" s="248"/>
      <c r="L9" s="248"/>
      <c r="M9" s="249"/>
      <c r="N9" s="245" t="s">
        <v>266</v>
      </c>
    </row>
    <row r="10" spans="2:15" ht="123" customHeight="1">
      <c r="B10" s="246"/>
      <c r="C10" s="246"/>
      <c r="D10" s="246"/>
      <c r="E10" s="149" t="s">
        <v>267</v>
      </c>
      <c r="F10" s="149" t="s">
        <v>268</v>
      </c>
      <c r="G10" s="149" t="s">
        <v>269</v>
      </c>
      <c r="H10" s="149" t="s">
        <v>270</v>
      </c>
      <c r="I10" s="149" t="s">
        <v>271</v>
      </c>
      <c r="J10" s="150" t="s">
        <v>272</v>
      </c>
      <c r="K10" s="149" t="s">
        <v>273</v>
      </c>
      <c r="L10" s="149" t="s">
        <v>274</v>
      </c>
      <c r="M10" s="148" t="s">
        <v>275</v>
      </c>
      <c r="N10" s="246"/>
    </row>
    <row r="11" spans="2:15" ht="15" customHeight="1">
      <c r="B11" s="13">
        <v>1</v>
      </c>
      <c r="C11" s="13">
        <v>2</v>
      </c>
      <c r="D11" s="13">
        <v>3</v>
      </c>
      <c r="E11" s="13">
        <v>4</v>
      </c>
      <c r="F11" s="13">
        <v>5</v>
      </c>
      <c r="G11" s="13">
        <v>6</v>
      </c>
      <c r="H11" s="13">
        <v>7</v>
      </c>
      <c r="I11" s="13">
        <v>8</v>
      </c>
      <c r="J11" s="13">
        <v>9</v>
      </c>
      <c r="K11" s="13">
        <v>10</v>
      </c>
      <c r="L11" s="151" t="s">
        <v>276</v>
      </c>
      <c r="M11" s="13">
        <v>12</v>
      </c>
      <c r="N11" s="13">
        <v>13</v>
      </c>
    </row>
    <row r="12" spans="2:15" ht="33" customHeight="1">
      <c r="B12" s="152" t="s">
        <v>18</v>
      </c>
      <c r="C12" s="153" t="s">
        <v>277</v>
      </c>
      <c r="D12" s="154">
        <f t="shared" ref="D12:M12" si="0">SUM(D13:D14)</f>
        <v>27320.09</v>
      </c>
      <c r="E12" s="154">
        <f t="shared" si="0"/>
        <v>10825</v>
      </c>
      <c r="F12" s="154">
        <f t="shared" si="0"/>
        <v>0</v>
      </c>
      <c r="G12" s="154">
        <f t="shared" si="0"/>
        <v>1107000</v>
      </c>
      <c r="H12" s="154">
        <f t="shared" si="0"/>
        <v>0</v>
      </c>
      <c r="I12" s="154">
        <f t="shared" si="0"/>
        <v>0</v>
      </c>
      <c r="J12" s="154">
        <f t="shared" si="0"/>
        <v>-15166.53</v>
      </c>
      <c r="K12" s="154">
        <f t="shared" si="0"/>
        <v>0</v>
      </c>
      <c r="L12" s="154">
        <f t="shared" si="0"/>
        <v>0</v>
      </c>
      <c r="M12" s="154">
        <f t="shared" si="0"/>
        <v>0</v>
      </c>
      <c r="N12" s="154">
        <f t="shared" ref="N12:N26" si="1">SUM(D12:M12)</f>
        <v>1129978.56</v>
      </c>
      <c r="O12" s="155"/>
    </row>
    <row r="13" spans="2:15" ht="19.5" customHeight="1">
      <c r="B13" s="156" t="s">
        <v>20</v>
      </c>
      <c r="C13" s="157" t="s">
        <v>278</v>
      </c>
      <c r="D13" s="158">
        <v>27320.09</v>
      </c>
      <c r="E13" s="158">
        <v>0</v>
      </c>
      <c r="F13" s="158">
        <v>7949.96</v>
      </c>
      <c r="G13" s="158">
        <v>1107000</v>
      </c>
      <c r="H13" s="158" t="s">
        <v>24</v>
      </c>
      <c r="I13" s="158" t="s">
        <v>24</v>
      </c>
      <c r="J13" s="158">
        <v>-13850.09</v>
      </c>
      <c r="K13" s="158" t="s">
        <v>24</v>
      </c>
      <c r="L13" s="158" t="s">
        <v>24</v>
      </c>
      <c r="M13" s="158" t="s">
        <v>24</v>
      </c>
      <c r="N13" s="158">
        <f t="shared" si="1"/>
        <v>1128419.96</v>
      </c>
      <c r="O13" s="159"/>
    </row>
    <row r="14" spans="2:15" ht="19.5" customHeight="1">
      <c r="B14" s="156" t="s">
        <v>31</v>
      </c>
      <c r="C14" s="157" t="s">
        <v>279</v>
      </c>
      <c r="D14" s="158">
        <v>0</v>
      </c>
      <c r="E14" s="158">
        <v>10825</v>
      </c>
      <c r="F14" s="158">
        <v>-7949.96</v>
      </c>
      <c r="G14" s="158" t="s">
        <v>24</v>
      </c>
      <c r="H14" s="158" t="s">
        <v>24</v>
      </c>
      <c r="I14" s="158" t="s">
        <v>24</v>
      </c>
      <c r="J14" s="158">
        <v>-1316.44</v>
      </c>
      <c r="K14" s="158" t="s">
        <v>24</v>
      </c>
      <c r="L14" s="158" t="s">
        <v>24</v>
      </c>
      <c r="M14" s="158" t="s">
        <v>24</v>
      </c>
      <c r="N14" s="158">
        <f t="shared" si="1"/>
        <v>1558.6</v>
      </c>
      <c r="O14" s="155"/>
    </row>
    <row r="15" spans="2:15" ht="33" customHeight="1">
      <c r="B15" s="152" t="s">
        <v>57</v>
      </c>
      <c r="C15" s="153" t="s">
        <v>280</v>
      </c>
      <c r="D15" s="154">
        <f t="shared" ref="D15:M15" si="2">SUM(D16:D17)</f>
        <v>709401.92</v>
      </c>
      <c r="E15" s="154">
        <f t="shared" si="2"/>
        <v>597210.38</v>
      </c>
      <c r="F15" s="154">
        <f t="shared" si="2"/>
        <v>0</v>
      </c>
      <c r="G15" s="154">
        <f t="shared" si="2"/>
        <v>4412969.82</v>
      </c>
      <c r="H15" s="154">
        <f t="shared" si="2"/>
        <v>0</v>
      </c>
      <c r="I15" s="154">
        <f t="shared" si="2"/>
        <v>0</v>
      </c>
      <c r="J15" s="154">
        <f t="shared" si="2"/>
        <v>-689483.46000000008</v>
      </c>
      <c r="K15" s="154">
        <f t="shared" si="2"/>
        <v>0</v>
      </c>
      <c r="L15" s="154">
        <f t="shared" si="2"/>
        <v>-653.23</v>
      </c>
      <c r="M15" s="154">
        <f t="shared" si="2"/>
        <v>0</v>
      </c>
      <c r="N15" s="154">
        <f t="shared" si="1"/>
        <v>5029445.43</v>
      </c>
      <c r="O15" s="155"/>
    </row>
    <row r="16" spans="2:15" ht="18" customHeight="1">
      <c r="B16" s="156" t="s">
        <v>281</v>
      </c>
      <c r="C16" s="157" t="s">
        <v>278</v>
      </c>
      <c r="D16" s="158">
        <v>707242.56</v>
      </c>
      <c r="E16" s="158">
        <v>9371.5400000000009</v>
      </c>
      <c r="F16" s="158" t="s">
        <v>24</v>
      </c>
      <c r="G16" s="158">
        <v>4412969.82</v>
      </c>
      <c r="H16" s="158" t="s">
        <v>24</v>
      </c>
      <c r="I16" s="158" t="s">
        <v>24</v>
      </c>
      <c r="J16" s="158">
        <v>-102594.8</v>
      </c>
      <c r="K16" s="158" t="s">
        <v>24</v>
      </c>
      <c r="L16" s="158" t="s">
        <v>24</v>
      </c>
      <c r="M16" s="158">
        <v>0</v>
      </c>
      <c r="N16" s="158">
        <f t="shared" si="1"/>
        <v>5026989.12</v>
      </c>
      <c r="O16" s="155"/>
    </row>
    <row r="17" spans="1:16" ht="18.75" customHeight="1">
      <c r="B17" s="156" t="s">
        <v>210</v>
      </c>
      <c r="C17" s="157" t="s">
        <v>279</v>
      </c>
      <c r="D17" s="158">
        <v>2159.36</v>
      </c>
      <c r="E17" s="158">
        <v>587838.84</v>
      </c>
      <c r="F17" s="158" t="s">
        <v>24</v>
      </c>
      <c r="G17" s="158" t="s">
        <v>24</v>
      </c>
      <c r="H17" s="158" t="s">
        <v>24</v>
      </c>
      <c r="I17" s="158" t="s">
        <v>24</v>
      </c>
      <c r="J17" s="158">
        <v>-586888.66</v>
      </c>
      <c r="K17" s="158" t="s">
        <v>24</v>
      </c>
      <c r="L17" s="158">
        <v>-653.23</v>
      </c>
      <c r="M17" s="158">
        <v>0</v>
      </c>
      <c r="N17" s="158">
        <f t="shared" si="1"/>
        <v>2456.3099999999208</v>
      </c>
      <c r="O17" s="155"/>
    </row>
    <row r="18" spans="1:16" ht="45" customHeight="1">
      <c r="B18" s="152" t="s">
        <v>59</v>
      </c>
      <c r="C18" s="153" t="s">
        <v>282</v>
      </c>
      <c r="D18" s="154">
        <f t="shared" ref="D18:M18" si="3">SUM(D19:D20)</f>
        <v>175551.59</v>
      </c>
      <c r="E18" s="154">
        <f t="shared" si="3"/>
        <v>5013</v>
      </c>
      <c r="F18" s="154">
        <f t="shared" si="3"/>
        <v>0</v>
      </c>
      <c r="G18" s="154">
        <f t="shared" si="3"/>
        <v>2635.38</v>
      </c>
      <c r="H18" s="154">
        <f t="shared" si="3"/>
        <v>0</v>
      </c>
      <c r="I18" s="154">
        <f t="shared" si="3"/>
        <v>0</v>
      </c>
      <c r="J18" s="154">
        <f t="shared" si="3"/>
        <v>-2382.04</v>
      </c>
      <c r="K18" s="154">
        <f t="shared" si="3"/>
        <v>0</v>
      </c>
      <c r="L18" s="154">
        <f t="shared" si="3"/>
        <v>0</v>
      </c>
      <c r="M18" s="154">
        <f t="shared" si="3"/>
        <v>0</v>
      </c>
      <c r="N18" s="154">
        <f t="shared" si="1"/>
        <v>180817.93</v>
      </c>
      <c r="O18" s="155"/>
    </row>
    <row r="19" spans="1:16" ht="18.75" customHeight="1">
      <c r="B19" s="156" t="s">
        <v>61</v>
      </c>
      <c r="C19" s="157" t="s">
        <v>278</v>
      </c>
      <c r="D19" s="158">
        <v>157232.41</v>
      </c>
      <c r="E19" s="158">
        <v>-4.5474735088645998E-13</v>
      </c>
      <c r="F19" s="158">
        <v>2948.35</v>
      </c>
      <c r="G19" s="158">
        <v>2635.38</v>
      </c>
      <c r="H19" s="158" t="s">
        <v>24</v>
      </c>
      <c r="I19" s="158" t="s">
        <v>24</v>
      </c>
      <c r="J19" s="158">
        <v>-2382.04</v>
      </c>
      <c r="K19" s="158" t="s">
        <v>24</v>
      </c>
      <c r="L19" s="158" t="s">
        <v>24</v>
      </c>
      <c r="M19" s="158" t="s">
        <v>24</v>
      </c>
      <c r="N19" s="158">
        <f t="shared" si="1"/>
        <v>160434.1</v>
      </c>
      <c r="O19" s="155"/>
    </row>
    <row r="20" spans="1:16" ht="18.75" customHeight="1">
      <c r="B20" s="156" t="s">
        <v>63</v>
      </c>
      <c r="C20" s="157" t="s">
        <v>279</v>
      </c>
      <c r="D20" s="158">
        <v>18319.18</v>
      </c>
      <c r="E20" s="158">
        <v>5013</v>
      </c>
      <c r="F20" s="158">
        <v>-2948.35</v>
      </c>
      <c r="G20" s="158" t="s">
        <v>24</v>
      </c>
      <c r="H20" s="158" t="s">
        <v>24</v>
      </c>
      <c r="I20" s="158" t="s">
        <v>24</v>
      </c>
      <c r="J20" s="158" t="s">
        <v>24</v>
      </c>
      <c r="K20" s="158" t="s">
        <v>24</v>
      </c>
      <c r="L20" s="158" t="s">
        <v>24</v>
      </c>
      <c r="M20" s="158" t="s">
        <v>24</v>
      </c>
      <c r="N20" s="158">
        <f t="shared" si="1"/>
        <v>20383.830000000002</v>
      </c>
      <c r="O20" s="155"/>
    </row>
    <row r="21" spans="1:16" ht="33" customHeight="1">
      <c r="B21" s="152" t="s">
        <v>81</v>
      </c>
      <c r="C21" s="153" t="s">
        <v>283</v>
      </c>
      <c r="D21" s="154">
        <f t="shared" ref="D21:M21" si="4">SUM(D22:D23)</f>
        <v>0</v>
      </c>
      <c r="E21" s="154">
        <f t="shared" si="4"/>
        <v>0</v>
      </c>
      <c r="F21" s="154">
        <f t="shared" si="4"/>
        <v>0</v>
      </c>
      <c r="G21" s="154">
        <f t="shared" si="4"/>
        <v>6538.76</v>
      </c>
      <c r="H21" s="154">
        <f t="shared" si="4"/>
        <v>0</v>
      </c>
      <c r="I21" s="154">
        <f t="shared" si="4"/>
        <v>0</v>
      </c>
      <c r="J21" s="154">
        <f t="shared" si="4"/>
        <v>-32.700000000000003</v>
      </c>
      <c r="K21" s="154">
        <f t="shared" si="4"/>
        <v>0</v>
      </c>
      <c r="L21" s="154">
        <f t="shared" si="4"/>
        <v>0</v>
      </c>
      <c r="M21" s="154">
        <f t="shared" si="4"/>
        <v>0</v>
      </c>
      <c r="N21" s="154">
        <f t="shared" si="1"/>
        <v>6506.06</v>
      </c>
      <c r="O21" s="155"/>
    </row>
    <row r="22" spans="1:16" ht="22.5" customHeight="1">
      <c r="B22" s="156" t="s">
        <v>284</v>
      </c>
      <c r="C22" s="157" t="s">
        <v>278</v>
      </c>
      <c r="D22" s="158" t="s">
        <v>24</v>
      </c>
      <c r="E22" s="158">
        <v>0</v>
      </c>
      <c r="F22" s="158" t="s">
        <v>24</v>
      </c>
      <c r="G22" s="158">
        <v>6538.76</v>
      </c>
      <c r="H22" s="158" t="s">
        <v>24</v>
      </c>
      <c r="I22" s="158" t="s">
        <v>24</v>
      </c>
      <c r="J22" s="158">
        <v>-32.700000000000003</v>
      </c>
      <c r="K22" s="158" t="s">
        <v>24</v>
      </c>
      <c r="L22" s="158" t="s">
        <v>24</v>
      </c>
      <c r="M22" s="158" t="s">
        <v>24</v>
      </c>
      <c r="N22" s="158">
        <f t="shared" si="1"/>
        <v>6506.06</v>
      </c>
      <c r="O22" s="155"/>
    </row>
    <row r="23" spans="1:16" ht="21.75" customHeight="1">
      <c r="B23" s="156" t="s">
        <v>285</v>
      </c>
      <c r="C23" s="157" t="s">
        <v>279</v>
      </c>
      <c r="D23" s="158" t="s">
        <v>24</v>
      </c>
      <c r="E23" s="158" t="s">
        <v>24</v>
      </c>
      <c r="F23" s="158" t="s">
        <v>24</v>
      </c>
      <c r="G23" s="158" t="s">
        <v>24</v>
      </c>
      <c r="H23" s="158" t="s">
        <v>24</v>
      </c>
      <c r="I23" s="158" t="s">
        <v>24</v>
      </c>
      <c r="J23" s="158" t="s">
        <v>24</v>
      </c>
      <c r="K23" s="158" t="s">
        <v>24</v>
      </c>
      <c r="L23" s="158" t="s">
        <v>24</v>
      </c>
      <c r="M23" s="158" t="s">
        <v>24</v>
      </c>
      <c r="N23" s="158">
        <f t="shared" si="1"/>
        <v>0</v>
      </c>
      <c r="O23" s="155"/>
    </row>
    <row r="24" spans="1:16" ht="31.5" customHeight="1">
      <c r="B24" s="152" t="s">
        <v>83</v>
      </c>
      <c r="C24" s="153" t="s">
        <v>286</v>
      </c>
      <c r="D24" s="154">
        <f t="shared" ref="D24:M24" si="5">SUM(D25:D26)</f>
        <v>2442.7600000000002</v>
      </c>
      <c r="E24" s="154">
        <f t="shared" si="5"/>
        <v>15552</v>
      </c>
      <c r="F24" s="154">
        <f t="shared" si="5"/>
        <v>0</v>
      </c>
      <c r="G24" s="154">
        <f t="shared" si="5"/>
        <v>0</v>
      </c>
      <c r="H24" s="154">
        <f t="shared" si="5"/>
        <v>0</v>
      </c>
      <c r="I24" s="154">
        <f t="shared" si="5"/>
        <v>0</v>
      </c>
      <c r="J24" s="154">
        <f t="shared" si="5"/>
        <v>-16935.82</v>
      </c>
      <c r="K24" s="154">
        <f t="shared" si="5"/>
        <v>0</v>
      </c>
      <c r="L24" s="154">
        <f t="shared" si="5"/>
        <v>0</v>
      </c>
      <c r="M24" s="154">
        <f t="shared" si="5"/>
        <v>0</v>
      </c>
      <c r="N24" s="154">
        <f t="shared" si="1"/>
        <v>1058.9400000000023</v>
      </c>
      <c r="O24" s="155"/>
    </row>
    <row r="25" spans="1:16" ht="23.25" customHeight="1">
      <c r="B25" s="156" t="s">
        <v>20</v>
      </c>
      <c r="C25" s="157" t="s">
        <v>278</v>
      </c>
      <c r="D25" s="158">
        <v>2442.7600000000002</v>
      </c>
      <c r="E25" s="158" t="s">
        <v>24</v>
      </c>
      <c r="F25" s="158" t="s">
        <v>24</v>
      </c>
      <c r="G25" s="158" t="s">
        <v>24</v>
      </c>
      <c r="H25" s="158" t="s">
        <v>24</v>
      </c>
      <c r="I25" s="158" t="s">
        <v>24</v>
      </c>
      <c r="J25" s="158">
        <v>-1383.82</v>
      </c>
      <c r="K25" s="158" t="s">
        <v>24</v>
      </c>
      <c r="L25" s="158" t="s">
        <v>24</v>
      </c>
      <c r="M25" s="158" t="s">
        <v>24</v>
      </c>
      <c r="N25" s="158">
        <f t="shared" si="1"/>
        <v>1058.9400000000003</v>
      </c>
      <c r="O25" s="159"/>
    </row>
    <row r="26" spans="1:16" ht="25.5" customHeight="1">
      <c r="B26" s="156" t="s">
        <v>31</v>
      </c>
      <c r="C26" s="157" t="s">
        <v>279</v>
      </c>
      <c r="D26" s="158">
        <v>0</v>
      </c>
      <c r="E26" s="158">
        <v>15552</v>
      </c>
      <c r="F26" s="158" t="s">
        <v>24</v>
      </c>
      <c r="G26" s="158" t="s">
        <v>24</v>
      </c>
      <c r="H26" s="158" t="s">
        <v>24</v>
      </c>
      <c r="I26" s="158" t="s">
        <v>24</v>
      </c>
      <c r="J26" s="158">
        <v>-15552</v>
      </c>
      <c r="K26" s="158" t="s">
        <v>24</v>
      </c>
      <c r="L26" s="158" t="s">
        <v>24</v>
      </c>
      <c r="M26" s="158" t="s">
        <v>24</v>
      </c>
      <c r="N26" s="158">
        <f t="shared" si="1"/>
        <v>0</v>
      </c>
      <c r="O26" s="155"/>
    </row>
    <row r="27" spans="1:16" ht="28.5" customHeight="1">
      <c r="B27" s="152" t="s">
        <v>95</v>
      </c>
      <c r="C27" s="153" t="s">
        <v>287</v>
      </c>
      <c r="D27" s="154">
        <f t="shared" ref="D27:N27" si="6">SUM(D12,D15,D18,D21,D24)</f>
        <v>914716.36</v>
      </c>
      <c r="E27" s="154">
        <f t="shared" si="6"/>
        <v>628600.38</v>
      </c>
      <c r="F27" s="154">
        <f t="shared" si="6"/>
        <v>0</v>
      </c>
      <c r="G27" s="154">
        <f t="shared" si="6"/>
        <v>5529143.96</v>
      </c>
      <c r="H27" s="154">
        <f t="shared" si="6"/>
        <v>0</v>
      </c>
      <c r="I27" s="154">
        <f t="shared" si="6"/>
        <v>0</v>
      </c>
      <c r="J27" s="154">
        <f t="shared" si="6"/>
        <v>-724000.55</v>
      </c>
      <c r="K27" s="154">
        <f t="shared" si="6"/>
        <v>0</v>
      </c>
      <c r="L27" s="154">
        <f t="shared" si="6"/>
        <v>-653.23</v>
      </c>
      <c r="M27" s="154">
        <f t="shared" si="6"/>
        <v>0</v>
      </c>
      <c r="N27" s="154">
        <f t="shared" si="6"/>
        <v>6347806.9199999999</v>
      </c>
      <c r="O27" s="155"/>
    </row>
    <row r="28" spans="1:16" ht="15" customHeight="1">
      <c r="B28" s="240" t="s">
        <v>288</v>
      </c>
      <c r="C28" s="240"/>
      <c r="D28" s="240"/>
      <c r="E28" s="240"/>
      <c r="F28" s="240"/>
      <c r="G28" s="240"/>
      <c r="H28" s="240"/>
      <c r="I28" s="240"/>
      <c r="J28" s="240"/>
      <c r="K28" s="240"/>
      <c r="L28" s="240"/>
      <c r="M28" s="240"/>
      <c r="N28" s="240"/>
    </row>
    <row r="29" spans="1:16" customFormat="1" ht="99" customHeight="1">
      <c r="A29" s="3"/>
      <c r="B29" s="241"/>
      <c r="C29" s="241"/>
      <c r="D29" s="241"/>
      <c r="E29" s="241"/>
      <c r="F29" s="241"/>
      <c r="G29" s="241"/>
      <c r="H29" s="241"/>
      <c r="I29" s="241"/>
      <c r="J29" s="241"/>
      <c r="K29" s="241"/>
      <c r="L29" s="241"/>
      <c r="M29" s="241"/>
      <c r="N29" s="241"/>
      <c r="P29" s="3"/>
    </row>
    <row r="30" spans="1:16" s="64" customFormat="1" ht="12.75" customHeight="1">
      <c r="A30" s="3"/>
    </row>
    <row r="31" spans="1:16" ht="15" customHeight="1"/>
    <row r="32" spans="1:1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</sheetData>
  <mergeCells count="12">
    <mergeCell ref="B28:N29"/>
    <mergeCell ref="B1:N1"/>
    <mergeCell ref="L2:N2"/>
    <mergeCell ref="B4:N4"/>
    <mergeCell ref="B5:N5"/>
    <mergeCell ref="B7:N7"/>
    <mergeCell ref="B9:B10"/>
    <mergeCell ref="C9:C10"/>
    <mergeCell ref="D9:D10"/>
    <mergeCell ref="E9:M9"/>
    <mergeCell ref="N9:N10"/>
    <mergeCell ref="G6:H6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Įvardytieji diapazonai</vt:lpstr>
      </vt:variant>
      <vt:variant>
        <vt:i4>1</vt:i4>
      </vt:variant>
    </vt:vector>
  </HeadingPairs>
  <TitlesOfParts>
    <vt:vector size="4" baseType="lpstr">
      <vt:lpstr>FBA</vt:lpstr>
      <vt:lpstr>VRA</vt:lpstr>
      <vt:lpstr>VSAFAS 20</vt:lpstr>
      <vt:lpstr>FBA!Print_Titles</vt:lpstr>
    </vt:vector>
  </TitlesOfParts>
  <Company>LR finansų ministerija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 VSAFAS pakeitimo projekto priedai</dc:title>
  <dc:creator>Anna Belych</dc:creator>
  <cp:lastModifiedBy>Irma Beniušienė</cp:lastModifiedBy>
  <cp:lastPrinted>2026-04-11T19:02:33Z</cp:lastPrinted>
  <dcterms:created xsi:type="dcterms:W3CDTF">2009-07-20T14:30:53Z</dcterms:created>
  <dcterms:modified xsi:type="dcterms:W3CDTF">2026-08-06T07:31:05Z</dcterms:modified>
</cp:coreProperties>
</file>