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gnsat\Desktop\Kultūra\Finansinės ataskaitos\"/>
    </mc:Choice>
  </mc:AlternateContent>
  <xr:revisionPtr revIDLastSave="0" documentId="13_ncr:1_{3FFC3A47-EE80-4014-8C2E-EB97C01D75F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Finansinė būklė 2 priedas" sheetId="2" r:id="rId1"/>
    <sheet name="Veiklos rezultatų 2 priedas" sheetId="3" r:id="rId2"/>
    <sheet name="Finansavimo sumo 4 priedas" sheetId="1" r:id="rId3"/>
  </sheets>
  <definedNames>
    <definedName name="_xlnm.Print_Area" localSheetId="0">'Finansinė būklė 2 priedas'!$A$1:$H$100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3" l="1"/>
  <c r="H46" i="3"/>
  <c r="I30" i="3"/>
  <c r="H30" i="3"/>
  <c r="I27" i="3"/>
  <c r="H27" i="3"/>
  <c r="I21" i="3"/>
  <c r="I20" i="3" s="1"/>
  <c r="H21" i="3"/>
  <c r="H88" i="2"/>
  <c r="G88" i="2"/>
  <c r="H84" i="2"/>
  <c r="G84" i="2"/>
  <c r="H73" i="2"/>
  <c r="H67" i="2" s="1"/>
  <c r="H62" i="2" s="1"/>
  <c r="G73" i="2"/>
  <c r="G67" i="2" s="1"/>
  <c r="H63" i="2"/>
  <c r="G63" i="2"/>
  <c r="H57" i="2"/>
  <c r="G57" i="2"/>
  <c r="H47" i="2"/>
  <c r="G47" i="2"/>
  <c r="H40" i="2"/>
  <c r="G40" i="2"/>
  <c r="H25" i="2"/>
  <c r="G25" i="2"/>
  <c r="H19" i="2"/>
  <c r="G19" i="2"/>
  <c r="M28" i="1"/>
  <c r="M27" i="1"/>
  <c r="L26" i="1"/>
  <c r="K26" i="1"/>
  <c r="J26" i="1"/>
  <c r="I26" i="1"/>
  <c r="H26" i="1"/>
  <c r="G26" i="1"/>
  <c r="F26" i="1"/>
  <c r="E26" i="1"/>
  <c r="D26" i="1"/>
  <c r="C26" i="1"/>
  <c r="M25" i="1"/>
  <c r="M24" i="1"/>
  <c r="L23" i="1"/>
  <c r="K23" i="1"/>
  <c r="J23" i="1"/>
  <c r="I23" i="1"/>
  <c r="H23" i="1"/>
  <c r="G23" i="1"/>
  <c r="F23" i="1"/>
  <c r="E23" i="1"/>
  <c r="D23" i="1"/>
  <c r="C23" i="1"/>
  <c r="M22" i="1"/>
  <c r="M21" i="1"/>
  <c r="L20" i="1"/>
  <c r="K20" i="1"/>
  <c r="J20" i="1"/>
  <c r="I20" i="1"/>
  <c r="H20" i="1"/>
  <c r="G20" i="1"/>
  <c r="F20" i="1"/>
  <c r="E20" i="1"/>
  <c r="D20" i="1"/>
  <c r="C20" i="1"/>
  <c r="M19" i="1"/>
  <c r="M18" i="1"/>
  <c r="L17" i="1"/>
  <c r="L29" i="1" s="1"/>
  <c r="K17" i="1"/>
  <c r="K29" i="1" s="1"/>
  <c r="J17" i="1"/>
  <c r="J29" i="1" s="1"/>
  <c r="I17" i="1"/>
  <c r="I29" i="1" s="1"/>
  <c r="H17" i="1"/>
  <c r="G17" i="1"/>
  <c r="G29" i="1" s="1"/>
  <c r="F17" i="1"/>
  <c r="E17" i="1"/>
  <c r="E29" i="1" s="1"/>
  <c r="D17" i="1"/>
  <c r="C17" i="1"/>
  <c r="H20" i="3" l="1"/>
  <c r="H45" i="3" s="1"/>
  <c r="H53" i="3" s="1"/>
  <c r="H55" i="3" s="1"/>
  <c r="F29" i="1"/>
  <c r="I45" i="3"/>
  <c r="I53" i="3" s="1"/>
  <c r="I55" i="3" s="1"/>
  <c r="H29" i="1"/>
  <c r="C29" i="1"/>
  <c r="M26" i="1"/>
  <c r="G39" i="2"/>
  <c r="H39" i="2"/>
  <c r="H82" i="2"/>
  <c r="H92" i="2" s="1"/>
  <c r="G82" i="2"/>
  <c r="G18" i="2"/>
  <c r="G62" i="2"/>
  <c r="H18" i="2"/>
  <c r="M23" i="1"/>
  <c r="M20" i="1"/>
  <c r="D29" i="1"/>
  <c r="M17" i="1"/>
  <c r="G92" i="2" l="1"/>
  <c r="H56" i="2"/>
  <c r="G56" i="2"/>
  <c r="M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C18" authorId="0" shapeId="0" xr:uid="{C1F07CDE-3B97-4408-8EEE-D4E0A4F86E47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D18" authorId="0" shapeId="0" xr:uid="{94F1DF21-9DA1-422D-9906-4596CF976402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E18" authorId="0" shapeId="0" xr:uid="{0083864B-8B9A-45A5-B369-C8662F7FF2E3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F18" authorId="0" shapeId="0" xr:uid="{84DE6999-FC76-4AAD-9192-F77D5B4990A1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G18" authorId="0" shapeId="0" xr:uid="{AFEA8946-6D99-4EAF-B3CD-0D146193B826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H18" authorId="0" shapeId="0" xr:uid="{3672F21B-8B13-4F52-AA09-FB1B232A4EEB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I18" authorId="0" shapeId="0" xr:uid="{DC37E1F3-8916-41C2-8661-F7EAAAC56A24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J18" authorId="0" shapeId="0" xr:uid="{32475D57-3ECB-4FA1-A4F6-29951A6096B4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K18" authorId="0" shapeId="0" xr:uid="{A286AFDE-BD7E-4433-BC4C-3C264411A1BC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L18" authorId="0" shapeId="0" xr:uid="{784B0AFA-6CCC-43AF-87BA-1B763A41EFF5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C19" authorId="0" shapeId="0" xr:uid="{9C113D47-156C-4DC6-8207-63BCB8A09ADD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D19" authorId="0" shapeId="0" xr:uid="{3B33A7E3-D18E-40B2-9129-5E10ECC148F6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E19" authorId="0" shapeId="0" xr:uid="{3A18B4C6-3AEB-42C5-A065-527B5A005DA5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F19" authorId="0" shapeId="0" xr:uid="{76B164C5-5683-468E-9E02-D7AA84ADF771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G19" authorId="0" shapeId="0" xr:uid="{ECF916B6-4DEA-4ACF-9433-52A2904C4774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H19" authorId="0" shapeId="0" xr:uid="{5B71878B-DFC7-460D-9A83-EAF3A553CA2D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I19" authorId="0" shapeId="0" xr:uid="{AFC69C5E-B4E3-47D4-9D13-5C242EE383BD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J19" authorId="0" shapeId="0" xr:uid="{A31108FC-BF72-467A-A4DC-D19B66698B9D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K19" authorId="0" shapeId="0" xr:uid="{CE17B45D-C8A4-4832-A985-921675796E0A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L19" authorId="0" shapeId="0" xr:uid="{B04292C7-8F04-49E9-BB3C-255DB466EFF7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C21" authorId="0" shapeId="0" xr:uid="{281A09DE-8A8F-4456-88A6-4F82EE5B520A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D21" authorId="0" shapeId="0" xr:uid="{5B30BA7F-A41D-4266-BA32-7CDB6C2E5CFD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E21" authorId="0" shapeId="0" xr:uid="{1289A4CB-6EF8-4786-B640-46579FA70882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F21" authorId="0" shapeId="0" xr:uid="{A810D164-6591-4167-8281-9B09A78A8B8F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G21" authorId="0" shapeId="0" xr:uid="{8CDE84BB-841E-4AC4-88D2-C067AF7FAC55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H21" authorId="0" shapeId="0" xr:uid="{600B5C5B-D46C-4F77-A032-5764BAD1C585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I21" authorId="0" shapeId="0" xr:uid="{70010C05-F19A-4FEF-81B2-6759E82854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J21" authorId="0" shapeId="0" xr:uid="{E32312D5-3369-43DF-9452-1739FAF086E6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K21" authorId="0" shapeId="0" xr:uid="{20B12551-B9AA-4654-BB50-87F4D621D88A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L21" authorId="0" shapeId="0" xr:uid="{F4D6A3C5-707E-4E63-8736-CCF237FC584F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C22" authorId="0" shapeId="0" xr:uid="{CF0AFDDC-ACD9-4B09-AABB-F54FC11BD9E4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D22" authorId="0" shapeId="0" xr:uid="{43F8DA6E-3264-4F35-A1BF-42A047B5950E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E22" authorId="0" shapeId="0" xr:uid="{8DF3AA4B-1478-4372-934F-6736AB7DB7AE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F22" authorId="0" shapeId="0" xr:uid="{8428B8F7-8E79-4526-A256-F8529A198C43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G22" authorId="0" shapeId="0" xr:uid="{C11F7AEB-5167-40D2-98D9-237B899D3154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H22" authorId="0" shapeId="0" xr:uid="{1A87DB7C-1F17-453E-A9B6-5D015431E6D5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I22" authorId="0" shapeId="0" xr:uid="{1E2D712B-ED6E-40DD-953E-0FB7CCC4C17B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J22" authorId="0" shapeId="0" xr:uid="{88CDAF19-8598-415F-ABFC-448CE154E0D4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K22" authorId="0" shapeId="0" xr:uid="{D1DD2632-3EF8-4C24-B15C-EF2A67BB6299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L22" authorId="0" shapeId="0" xr:uid="{52A1A71B-285D-4D9A-B6E8-37E813C74659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C24" authorId="0" shapeId="0" xr:uid="{A49868FD-F112-49E2-9735-7B40F1570CDF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D24" authorId="0" shapeId="0" xr:uid="{50FA7BFB-EFD6-4F8A-8150-B08689854B9A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E24" authorId="0" shapeId="0" xr:uid="{DD46F1E5-DE3A-41E9-A5B7-D8736A36A9B4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F24" authorId="0" shapeId="0" xr:uid="{40180FFC-CE71-4037-8670-BE6557696878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G24" authorId="0" shapeId="0" xr:uid="{9543FB15-6A5E-4D76-93D4-F751BD175EEF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H24" authorId="0" shapeId="0" xr:uid="{F0C7E885-1E9B-42F4-8EA7-06E5936DA63C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I24" authorId="0" shapeId="0" xr:uid="{F14D5C14-F8B8-40D3-89AD-BEEB1F317D9D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J24" authorId="0" shapeId="0" xr:uid="{563AF261-2970-4BD1-A1BB-0EA02710340C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K24" authorId="0" shapeId="0" xr:uid="{EF433F6C-EA3D-4B84-B72F-30A62B48F022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L24" authorId="0" shapeId="0" xr:uid="{3E635EBA-70B6-4F94-ADF0-902FE635E2F9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C25" authorId="0" shapeId="0" xr:uid="{D1386611-53C5-40BF-BB7A-FD9AFAEC1B45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D25" authorId="0" shapeId="0" xr:uid="{8B7DA823-F610-4FB3-A07C-05083CB23656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E25" authorId="0" shapeId="0" xr:uid="{8471FABA-163A-4DCD-B0CF-E239E21A953E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F25" authorId="0" shapeId="0" xr:uid="{F96EAF6A-D050-4189-8B4E-9A89E0051A0C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G25" authorId="0" shapeId="0" xr:uid="{31728444-6812-48AC-9FC5-31B954E45ACB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H25" authorId="0" shapeId="0" xr:uid="{BE2C8734-1435-423C-B169-A82DFE0B82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I25" authorId="0" shapeId="0" xr:uid="{D8611D20-3E96-4F30-8117-225447E62C19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J25" authorId="0" shapeId="0" xr:uid="{A9B3E582-28F7-45FB-89FA-2A040CE98D34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K25" authorId="0" shapeId="0" xr:uid="{4844F392-6D70-4F55-B010-9714013DE44E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L25" authorId="0" shapeId="0" xr:uid="{7AA947D0-4672-4438-8DAD-84DD399E9F9E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C27" authorId="0" shapeId="0" xr:uid="{B5A79ECD-15B7-4DDB-A738-E7E74EC3B35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D27" authorId="0" shapeId="0" xr:uid="{454D03AB-4D5F-42A9-A11E-54FB63838DCC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E27" authorId="0" shapeId="0" xr:uid="{68BB0B20-A32F-4F71-9E80-E814962D015C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F27" authorId="0" shapeId="0" xr:uid="{9140FCC9-6491-439B-8C4B-1A5C3140797A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G27" authorId="0" shapeId="0" xr:uid="{E315B1EC-78AF-4C70-8373-20F8F1BE946C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H27" authorId="0" shapeId="0" xr:uid="{A200576C-CE5A-4421-BDCF-068B398D257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I27" authorId="0" shapeId="0" xr:uid="{4CBE436F-96BE-416D-B7FA-1BE1927BF82D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J27" authorId="0" shapeId="0" xr:uid="{9E1E8088-0DC5-488A-9E2E-67A52F7848CE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K27" authorId="0" shapeId="0" xr:uid="{97DEF76B-63BD-48A1-98EC-897AC9E214FC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L27" authorId="0" shapeId="0" xr:uid="{464AF304-999F-4310-982F-BE39A32A048B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C28" authorId="0" shapeId="0" xr:uid="{A13D14DD-8742-45D4-B24D-ABD49FD0E33B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D28" authorId="0" shapeId="0" xr:uid="{B582BD0C-9CDF-4F75-8F82-1EC066EE481B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E28" authorId="0" shapeId="0" xr:uid="{23B9E134-1CE1-4A70-9DB6-9E26A2E31BCD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F28" authorId="0" shapeId="0" xr:uid="{2686733E-8763-4619-A83E-A605D74BD267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G28" authorId="0" shapeId="0" xr:uid="{E3F26B49-7661-4ECF-941C-AD02AB74100D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H28" authorId="0" shapeId="0" xr:uid="{4BF98633-FDAC-465F-A811-DFC622356604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I28" authorId="0" shapeId="0" xr:uid="{F416FAEC-62BF-4084-9BFE-0E99190344C7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J28" authorId="0" shapeId="0" xr:uid="{1EE06FE1-E6D9-47E9-9D46-A1299B0C1C36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K28" authorId="0" shapeId="0" xr:uid="{108E4070-25DF-4A4D-9416-C25495521983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L28" authorId="0" shapeId="0" xr:uid="{67FD8BA0-3578-48C2-B4C5-D09BA2CD020F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<sst xmlns="http://schemas.openxmlformats.org/spreadsheetml/2006/main" count="504" uniqueCount="276">
  <si>
    <t/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</si>
  <si>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</si>
  <si>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</si>
  <si>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</si>
  <si>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</si>
  <si>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</si>
  <si>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</si>
  <si>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</si>
  <si>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</si>
  <si>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</si>
  <si>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</si>
  <si>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</si>
  <si>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</si>
  <si>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</si>
  <si>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</si>
  <si>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</si>
  <si>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</si>
  <si>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</si>
  <si>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</si>
  <si>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</si>
  <si>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</si>
  <si>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</si>
  <si>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</si>
  <si>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</si>
  <si>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0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</si>
  <si>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</si>
  <si>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</si>
  <si>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</si>
  <si>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</si>
  <si>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</si>
  <si>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</si>
  <si>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</si>
  <si>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</si>
  <si>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</si>
  <si>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</si>
  <si>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</si>
  <si>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</si>
  <si>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</si>
  <si>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</si>
  <si>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</si>
  <si>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</si>
  <si>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</si>
  <si>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r>
      <t xml:space="preserve"> Finansavimo sumos (gautos), išskyrus neatlygintinai gautą turtą</t>
    </r>
    <r>
      <rPr>
        <b/>
        <strike/>
        <sz val="10"/>
        <rFont val="Times New Roman"/>
        <family val="1"/>
      </rPr>
      <t xml:space="preserve"> </t>
    </r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</si>
  <si>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</si>
  <si>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</si>
  <si>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</si>
  <si>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(viešojo sektoriaus subjekto, parengusio finansinės būklės ataskaitą (konsoliduotąją finansinės būklės ataskaitą), kodas, adresas)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</si>
  <si>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</si>
  <si>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</si>
  <si>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</si>
  <si>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</si>
  <si>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</si>
  <si>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</si>
  <si>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</si>
  <si>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</si>
  <si>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</si>
  <si>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</si>
  <si>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</si>
  <si>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</si>
  <si>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</si>
  <si>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</si>
  <si>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</si>
  <si>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</si>
  <si>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</si>
  <si>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</si>
  <si>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</si>
  <si>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</si>
  <si>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</si>
  <si>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</si>
  <si>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</si>
  <si>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</si>
  <si>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</si>
  <si>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</si>
  <si>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</si>
  <si>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</si>
  <si>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</si>
  <si>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</si>
  <si>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</si>
  <si>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</si>
  <si>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</si>
  <si>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</si>
  <si>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</si>
  <si>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</si>
  <si>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</si>
  <si>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</si>
  <si>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</si>
  <si>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</si>
  <si>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</si>
  <si>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</si>
  <si>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</si>
  <si>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</si>
  <si>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</si>
  <si>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</si>
  <si>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</si>
  <si>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</si>
  <si>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</si>
  <si>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</si>
  <si>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</si>
  <si>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</si>
  <si>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</si>
  <si>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</si>
  <si>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</si>
  <si>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</si>
  <si>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</si>
  <si>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</si>
  <si>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</si>
  <si>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</si>
  <si>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</si>
  <si>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</si>
  <si>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</si>
  <si>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</si>
  <si>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</si>
  <si>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</si>
  <si>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</si>
  <si>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</si>
  <si>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</si>
  <si>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</si>
  <si>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</si>
  <si>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</si>
  <si>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</si>
  <si>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</si>
  <si>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</si>
  <si>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</si>
  <si>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</si>
  <si>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</si>
  <si>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</si>
  <si>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</si>
  <si>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</si>
  <si>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</si>
  <si>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</si>
  <si>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</si>
  <si>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</si>
  <si>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</si>
  <si>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</si>
  <si>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</si>
  <si>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</si>
  <si>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</si>
  <si>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</si>
  <si>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</si>
  <si>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</si>
  <si>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</si>
  <si>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</si>
  <si>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</si>
  <si>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</si>
  <si>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</si>
  <si>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</si>
  <si>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</si>
  <si>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</si>
  <si>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</si>
  <si>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</si>
  <si>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</si>
  <si>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</si>
  <si>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</si>
  <si>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</si>
  <si>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</si>
  <si>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</si>
  <si>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</si>
  <si>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</si>
  <si>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</si>
  <si>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</si>
  <si>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</si>
  <si>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</si>
  <si>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</si>
  <si>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</si>
  <si>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</si>
  <si>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</si>
  <si>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</si>
  <si>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</si>
  <si>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</si>
  <si>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</si>
  <si>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>(parašas)</t>
  </si>
  <si>
    <t>(vardas ir pavardė)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</si>
  <si>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</si>
  <si>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</si>
  <si>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</si>
  <si>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</si>
  <si>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</si>
  <si>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</si>
  <si>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</si>
  <si>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</si>
  <si>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</si>
  <si>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</si>
  <si>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</si>
  <si>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</si>
  <si>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</si>
  <si>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</si>
  <si>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</si>
  <si>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</si>
  <si>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</si>
  <si>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</si>
  <si>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</si>
  <si>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</si>
  <si>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</si>
  <si>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</si>
  <si>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</si>
  <si>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</si>
  <si>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</si>
  <si>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</si>
  <si>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</si>
  <si>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</si>
  <si>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</si>
  <si>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</si>
  <si>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</si>
  <si>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</si>
  <si>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</si>
  <si>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</si>
  <si>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</si>
  <si>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</si>
  <si>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</si>
  <si>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</si>
  <si>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</si>
  <si>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</si>
  <si>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</si>
  <si>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</si>
  <si>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</si>
  <si>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</si>
  <si>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</si>
  <si>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</si>
  <si>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</si>
  <si>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</si>
  <si>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</si>
  <si>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</si>
  <si>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</si>
  <si>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</si>
  <si>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</si>
  <si>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</si>
  <si>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</si>
  <si>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</si>
  <si>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</si>
  <si>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</si>
  <si>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</si>
  <si>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</si>
  <si>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</si>
  <si>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</si>
  <si>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</si>
  <si>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</si>
  <si>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</si>
  <si>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</si>
  <si>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</si>
  <si>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</si>
  <si>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</si>
  <si>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</si>
  <si>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</si>
  <si>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</si>
  <si>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</si>
  <si>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</si>
  <si>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</si>
  <si>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</si>
  <si>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</si>
  <si>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</si>
  <si>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</si>
  <si>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 xml:space="preserve">    (viešojo sektoriaus subjekto vadovas arba jo įgaliotas administracijos vadovas)                       </t>
  </si>
  <si>
    <t>Viktorija Kaprizkina</t>
  </si>
  <si>
    <t xml:space="preserve">(ataskaitą parengusio asmens pareigų pavadinimas)    </t>
  </si>
  <si>
    <t xml:space="preserve">(vyriausiasis buhalteris (buhalteris)                                                                                      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</si>
  <si>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</si>
  <si>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</si>
  <si>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</si>
  <si>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</si>
  <si>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</si>
  <si>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</si>
  <si>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</si>
  <si>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</si>
  <si>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</si>
  <si>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</si>
  <si>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P21</t>
  </si>
  <si>
    <t>P22</t>
  </si>
  <si>
    <t>(viešojo sektoriaus subjekto, parengusio veiklos rezultatų ataskaitą arba konsoliduotąją veiklos rezultatų ataskaitą,  kodas, adresas)</t>
  </si>
  <si>
    <t xml:space="preserve">Pateikimo valiuta ir tikslumas: eurais </t>
  </si>
  <si>
    <t>Pateikimo valiuta ir tikslumas: eurais</t>
  </si>
  <si>
    <t>Gargždų kultūros centras</t>
  </si>
  <si>
    <t>163547140, Klaipėdos g. 15, Gargždai</t>
  </si>
  <si>
    <t>Vaida Skuodienė</t>
  </si>
  <si>
    <t>Biudžetinių įstaigų centralizuotos apskaitos skyriaus vedėja</t>
  </si>
  <si>
    <t>PAGAL  2024-06-30 D. DUOMENIS</t>
  </si>
  <si>
    <t>2024-07-18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</si>
</sst>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2"/>
      <color indexed="8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16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16" fontId="1" fillId="3" borderId="6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2" fontId="6" fillId="0" borderId="6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1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22" fillId="3" borderId="0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 wrapText="1"/>
    </xf>
    <xf numFmtId="0" fontId="23" fillId="3" borderId="8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6" fontId="9" fillId="3" borderId="6" xfId="0" applyNumberFormat="1" applyFont="1" applyFill="1" applyBorder="1" applyAlignment="1">
      <alignment horizontal="center" vertical="center" wrapText="1"/>
    </xf>
    <xf numFmtId="16" fontId="9" fillId="0" borderId="6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4" fillId="3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5" fillId="0" borderId="8" xfId="0" applyFont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033D-B55A-4DC0-A214-5BA7304FD974}">
  <dimension ref="A1:H117"/>
  <sheetViews>
    <sheetView topLeftCell="A66" zoomScale="130" zoomScaleNormal="130" workbookViewId="0">
      <selection activeCell="G81" sqref="G81"/>
    </sheetView>
  </sheetViews>
  <sheetFormatPr defaultRowHeight="15" x14ac:dyDescent="0.25"/>
  <cols>
    <col min="1" max="1" width="7.85546875" customWidth="1"/>
    <col min="2" max="2" width="7.85546875" style="17" customWidth="1"/>
    <col min="3" max="3" width="3.140625" style="2" customWidth="1"/>
    <col min="4" max="4" width="2.7109375" style="2" customWidth="1"/>
    <col min="5" max="5" width="52.28515625" style="2" customWidth="1"/>
    <col min="6" max="6" width="7.7109375" style="2" customWidth="1"/>
    <col min="7" max="8" width="12.85546875" style="17" customWidth="1"/>
  </cols>
  <sheetData>
    <row r="1" spans="2:8" x14ac:dyDescent="0.25">
      <c r="F1" s="141" t="s">
        <v>43</v>
      </c>
      <c r="G1" s="141"/>
      <c r="H1" s="141"/>
    </row>
    <row r="2" spans="2:8" x14ac:dyDescent="0.25">
      <c r="F2" s="142" t="s">
        <v>44</v>
      </c>
      <c r="G2" s="142"/>
      <c r="H2" s="142"/>
    </row>
    <row r="4" spans="2:8" x14ac:dyDescent="0.25">
      <c r="B4" s="143" t="s">
        <v>45</v>
      </c>
      <c r="C4" s="143"/>
      <c r="D4" s="143"/>
      <c r="E4" s="143"/>
      <c r="F4" s="143"/>
      <c r="G4" s="143"/>
      <c r="H4" s="143"/>
    </row>
    <row r="5" spans="2:8" x14ac:dyDescent="0.25">
      <c r="B5" s="143"/>
      <c r="C5" s="143"/>
      <c r="D5" s="143"/>
      <c r="E5" s="143"/>
      <c r="F5" s="143"/>
      <c r="G5" s="143"/>
      <c r="H5" s="143"/>
    </row>
    <row r="6" spans="2:8" x14ac:dyDescent="0.25">
      <c r="B6" s="144" t="s">
        <v>270</v>
      </c>
      <c r="C6" s="144"/>
      <c r="D6" s="144"/>
      <c r="E6" s="144"/>
      <c r="F6" s="144"/>
      <c r="G6" s="144"/>
      <c r="H6" s="144"/>
    </row>
    <row r="7" spans="2:8" x14ac:dyDescent="0.25">
      <c r="B7" s="140" t="s">
        <v>264</v>
      </c>
      <c r="C7" s="140"/>
      <c r="D7" s="140"/>
      <c r="E7" s="140"/>
      <c r="F7" s="140"/>
      <c r="G7" s="140"/>
      <c r="H7" s="140"/>
    </row>
    <row r="8" spans="2:8" x14ac:dyDescent="0.25">
      <c r="B8" s="144" t="s">
        <v>271</v>
      </c>
      <c r="C8" s="144"/>
      <c r="D8" s="144"/>
      <c r="E8" s="144"/>
      <c r="F8" s="144"/>
      <c r="G8" s="144"/>
      <c r="H8" s="144"/>
    </row>
    <row r="9" spans="2:8" x14ac:dyDescent="0.25">
      <c r="B9" s="148" t="s">
        <v>46</v>
      </c>
      <c r="C9" s="148"/>
      <c r="D9" s="148"/>
      <c r="E9" s="148"/>
      <c r="F9" s="148"/>
      <c r="G9" s="148"/>
      <c r="H9" s="148"/>
    </row>
    <row r="10" spans="2:8" x14ac:dyDescent="0.25">
      <c r="B10" s="148"/>
      <c r="C10" s="148"/>
      <c r="D10" s="148"/>
      <c r="E10" s="148"/>
      <c r="F10" s="148"/>
      <c r="G10" s="148"/>
      <c r="H10" s="148"/>
    </row>
    <row r="11" spans="2:8" x14ac:dyDescent="0.25">
      <c r="B11" s="143" t="s">
        <v>47</v>
      </c>
      <c r="C11" s="143"/>
      <c r="D11" s="143"/>
      <c r="E11" s="143"/>
      <c r="F11" s="143"/>
      <c r="G11" s="143"/>
      <c r="H11" s="143"/>
    </row>
    <row r="12" spans="2:8" x14ac:dyDescent="0.25">
      <c r="B12" s="143" t="s">
        <v>274</v>
      </c>
      <c r="C12" s="143"/>
      <c r="D12" s="143"/>
      <c r="E12" s="143"/>
      <c r="F12" s="143"/>
      <c r="G12" s="143"/>
      <c r="H12" s="143"/>
    </row>
    <row r="13" spans="2:8" x14ac:dyDescent="0.25">
      <c r="B13" s="18"/>
      <c r="C13" s="19"/>
      <c r="D13" s="19"/>
      <c r="E13" s="19"/>
      <c r="F13" s="19"/>
      <c r="G13" s="20"/>
      <c r="H13" s="20"/>
    </row>
    <row r="14" spans="2:8" x14ac:dyDescent="0.25">
      <c r="B14" s="149" t="s">
        <v>275</v>
      </c>
      <c r="C14" s="149"/>
      <c r="D14" s="149"/>
      <c r="E14" s="149"/>
      <c r="F14" s="149"/>
      <c r="G14" s="149"/>
      <c r="H14" s="149"/>
    </row>
    <row r="15" spans="2:8" x14ac:dyDescent="0.25">
      <c r="B15" s="150" t="s">
        <v>48</v>
      </c>
      <c r="C15" s="150"/>
      <c r="D15" s="150"/>
      <c r="E15" s="150"/>
      <c r="F15" s="150"/>
      <c r="G15" s="150"/>
      <c r="H15" s="150"/>
    </row>
    <row r="16" spans="2:8" x14ac:dyDescent="0.25">
      <c r="B16" s="18"/>
      <c r="C16" s="21"/>
      <c r="D16" s="21"/>
      <c r="E16" s="151" t="s">
        <v>269</v>
      </c>
      <c r="F16" s="151"/>
      <c r="G16" s="151"/>
      <c r="H16" s="151"/>
    </row>
    <row r="17" spans="2:8" ht="63.75" x14ac:dyDescent="0.25">
      <c r="B17" s="22" t="s">
        <v>6</v>
      </c>
      <c r="C17" s="152" t="s">
        <v>49</v>
      </c>
      <c r="D17" s="153"/>
      <c r="E17" s="154"/>
      <c r="F17" s="23" t="s">
        <v>50</v>
      </c>
      <c r="G17" s="24" t="s">
        <v>51</v>
      </c>
      <c r="H17" s="24" t="s">
        <v>52</v>
      </c>
    </row>
    <row r="18" spans="2:8" x14ac:dyDescent="0.25">
      <c r="B18" s="24" t="s">
        <v>53</v>
      </c>
      <c r="C18" s="25" t="s">
        <v>54</v>
      </c>
      <c r="D18" s="26"/>
      <c r="E18" s="27"/>
      <c r="F18" s="28"/>
      <c r="G18" s="29">
        <f>SUM(G19,G25,G35,G36,G37)</f>
        <v>707681.16999999993</v>
      </c>
      <c r="H18" s="29">
        <f>SUM(H19,H25,H35,H36,H37)</f>
        <v>712795.31</v>
      </c>
    </row>
    <row r="19" spans="2:8" x14ac:dyDescent="0.25">
      <c r="B19" s="30" t="s">
        <v>55</v>
      </c>
      <c r="C19" s="31" t="s">
        <v>56</v>
      </c>
      <c r="D19" s="32"/>
      <c r="E19" s="33"/>
      <c r="F19" s="28"/>
      <c r="G19" s="34">
        <f>SUM(G20:G24)</f>
        <v>0</v>
      </c>
      <c r="H19" s="34">
        <f>SUM(H20:H24)</f>
        <v>0</v>
      </c>
    </row>
    <row r="20" spans="2:8" x14ac:dyDescent="0.25">
      <c r="B20" s="28" t="s">
        <v>57</v>
      </c>
      <c r="C20" s="35"/>
      <c r="D20" s="36" t="s">
        <v>58</v>
      </c>
      <c r="E20" s="37"/>
      <c r="F20" s="38"/>
      <c r="G20" s="34" t="s">
        <v>24</v>
      </c>
      <c r="H20" s="34" t="s">
        <v>24</v>
      </c>
    </row>
    <row r="21" spans="2:8" x14ac:dyDescent="0.25">
      <c r="B21" s="28" t="s">
        <v>59</v>
      </c>
      <c r="C21" s="35"/>
      <c r="D21" s="36" t="s">
        <v>60</v>
      </c>
      <c r="E21" s="39"/>
      <c r="F21" s="40"/>
      <c r="G21" s="34">
        <v>0</v>
      </c>
      <c r="H21" s="34">
        <v>0</v>
      </c>
    </row>
    <row r="22" spans="2:8" x14ac:dyDescent="0.25">
      <c r="B22" s="28" t="s">
        <v>61</v>
      </c>
      <c r="C22" s="35"/>
      <c r="D22" s="36" t="s">
        <v>62</v>
      </c>
      <c r="E22" s="39"/>
      <c r="F22" s="40"/>
      <c r="G22" s="34" t="s">
        <v>24</v>
      </c>
      <c r="H22" s="34" t="s">
        <v>24</v>
      </c>
    </row>
    <row r="23" spans="2:8" x14ac:dyDescent="0.25">
      <c r="B23" s="28" t="s">
        <v>63</v>
      </c>
      <c r="C23" s="35"/>
      <c r="D23" s="36" t="s">
        <v>64</v>
      </c>
      <c r="E23" s="39"/>
      <c r="F23" s="30"/>
      <c r="G23" s="34" t="s">
        <v>24</v>
      </c>
      <c r="H23" s="34" t="s">
        <v>24</v>
      </c>
    </row>
    <row r="24" spans="2:8" x14ac:dyDescent="0.25">
      <c r="B24" s="41" t="s">
        <v>65</v>
      </c>
      <c r="C24" s="35"/>
      <c r="D24" s="42" t="s">
        <v>66</v>
      </c>
      <c r="E24" s="37"/>
      <c r="F24" s="30"/>
      <c r="G24" s="34" t="s">
        <v>24</v>
      </c>
      <c r="H24" s="34" t="s">
        <v>24</v>
      </c>
    </row>
    <row r="25" spans="2:8" x14ac:dyDescent="0.25">
      <c r="B25" s="43" t="s">
        <v>67</v>
      </c>
      <c r="C25" s="44" t="s">
        <v>68</v>
      </c>
      <c r="D25" s="45"/>
      <c r="E25" s="46"/>
      <c r="F25" s="127" t="s">
        <v>255</v>
      </c>
      <c r="G25" s="34">
        <f>SUM(G26:G34)</f>
        <v>707681.16999999993</v>
      </c>
      <c r="H25" s="34">
        <f>SUM(H26:H34)</f>
        <v>712795.31</v>
      </c>
    </row>
    <row r="26" spans="2:8" x14ac:dyDescent="0.25">
      <c r="B26" s="28" t="s">
        <v>69</v>
      </c>
      <c r="C26" s="35"/>
      <c r="D26" s="36" t="s">
        <v>70</v>
      </c>
      <c r="E26" s="39"/>
      <c r="F26" s="40"/>
      <c r="G26" s="34" t="s">
        <v>24</v>
      </c>
      <c r="H26" s="34" t="s">
        <v>24</v>
      </c>
    </row>
    <row r="27" spans="2:8" x14ac:dyDescent="0.25">
      <c r="B27" s="28" t="s">
        <v>71</v>
      </c>
      <c r="C27" s="35"/>
      <c r="D27" s="36" t="s">
        <v>72</v>
      </c>
      <c r="E27" s="39"/>
      <c r="F27" s="40"/>
      <c r="G27" s="34">
        <v>578685.21</v>
      </c>
      <c r="H27" s="34">
        <v>662354.01</v>
      </c>
    </row>
    <row r="28" spans="2:8" x14ac:dyDescent="0.25">
      <c r="B28" s="28" t="s">
        <v>73</v>
      </c>
      <c r="C28" s="35"/>
      <c r="D28" s="36" t="s">
        <v>74</v>
      </c>
      <c r="E28" s="39"/>
      <c r="F28" s="40"/>
      <c r="G28" s="34">
        <v>2132.1</v>
      </c>
      <c r="H28" s="34">
        <v>2222.7600000000002</v>
      </c>
    </row>
    <row r="29" spans="2:8" x14ac:dyDescent="0.25">
      <c r="B29" s="28" t="s">
        <v>75</v>
      </c>
      <c r="C29" s="35"/>
      <c r="D29" s="36" t="s">
        <v>76</v>
      </c>
      <c r="E29" s="39"/>
      <c r="F29" s="40"/>
      <c r="G29" s="34">
        <v>78153.89</v>
      </c>
      <c r="H29" s="34" t="s">
        <v>24</v>
      </c>
    </row>
    <row r="30" spans="2:8" x14ac:dyDescent="0.25">
      <c r="B30" s="28" t="s">
        <v>77</v>
      </c>
      <c r="C30" s="35"/>
      <c r="D30" s="36" t="s">
        <v>78</v>
      </c>
      <c r="E30" s="39"/>
      <c r="F30" s="40"/>
      <c r="G30" s="34">
        <v>5</v>
      </c>
      <c r="H30" s="34">
        <v>5</v>
      </c>
    </row>
    <row r="31" spans="2:8" x14ac:dyDescent="0.25">
      <c r="B31" s="28" t="s">
        <v>79</v>
      </c>
      <c r="C31" s="35"/>
      <c r="D31" s="36" t="s">
        <v>80</v>
      </c>
      <c r="E31" s="39"/>
      <c r="F31" s="40"/>
      <c r="G31" s="34">
        <v>0</v>
      </c>
      <c r="H31" s="34">
        <v>0</v>
      </c>
    </row>
    <row r="32" spans="2:8" x14ac:dyDescent="0.25">
      <c r="B32" s="28" t="s">
        <v>81</v>
      </c>
      <c r="C32" s="35"/>
      <c r="D32" s="36" t="s">
        <v>82</v>
      </c>
      <c r="E32" s="39"/>
      <c r="F32" s="40"/>
      <c r="G32" s="34">
        <v>43310.97</v>
      </c>
      <c r="H32" s="34">
        <v>48213.54</v>
      </c>
    </row>
    <row r="33" spans="2:8" x14ac:dyDescent="0.25">
      <c r="B33" s="28" t="s">
        <v>83</v>
      </c>
      <c r="C33" s="47"/>
      <c r="D33" s="48" t="s">
        <v>84</v>
      </c>
      <c r="E33" s="49"/>
      <c r="F33" s="40"/>
      <c r="G33" s="34" t="s">
        <v>24</v>
      </c>
      <c r="H33" s="34" t="s">
        <v>24</v>
      </c>
    </row>
    <row r="34" spans="2:8" x14ac:dyDescent="0.25">
      <c r="B34" s="28" t="s">
        <v>85</v>
      </c>
      <c r="C34" s="35"/>
      <c r="D34" s="36" t="s">
        <v>86</v>
      </c>
      <c r="E34" s="39"/>
      <c r="F34" s="127"/>
      <c r="G34" s="34">
        <v>5394</v>
      </c>
      <c r="H34" s="34" t="s">
        <v>24</v>
      </c>
    </row>
    <row r="35" spans="2:8" x14ac:dyDescent="0.25">
      <c r="B35" s="30" t="s">
        <v>87</v>
      </c>
      <c r="C35" s="50" t="s">
        <v>88</v>
      </c>
      <c r="D35" s="50"/>
      <c r="E35" s="51"/>
      <c r="F35" s="127"/>
      <c r="G35" s="34" t="s">
        <v>24</v>
      </c>
      <c r="H35" s="34" t="s">
        <v>24</v>
      </c>
    </row>
    <row r="36" spans="2:8" x14ac:dyDescent="0.25">
      <c r="B36" s="30" t="s">
        <v>89</v>
      </c>
      <c r="C36" s="50" t="s">
        <v>90</v>
      </c>
      <c r="D36" s="50"/>
      <c r="E36" s="51"/>
      <c r="F36" s="128"/>
      <c r="G36" s="34" t="s">
        <v>24</v>
      </c>
      <c r="H36" s="34" t="s">
        <v>24</v>
      </c>
    </row>
    <row r="37" spans="2:8" x14ac:dyDescent="0.25">
      <c r="B37" s="30" t="s">
        <v>91</v>
      </c>
      <c r="C37" s="50" t="s">
        <v>92</v>
      </c>
      <c r="D37" s="35"/>
      <c r="E37" s="52"/>
      <c r="F37" s="128"/>
      <c r="G37" s="34" t="s">
        <v>24</v>
      </c>
      <c r="H37" s="34" t="s">
        <v>24</v>
      </c>
    </row>
    <row r="38" spans="2:8" x14ac:dyDescent="0.25">
      <c r="B38" s="24" t="s">
        <v>93</v>
      </c>
      <c r="C38" s="25" t="s">
        <v>94</v>
      </c>
      <c r="D38" s="26"/>
      <c r="E38" s="27"/>
      <c r="F38" s="128"/>
      <c r="G38" s="34" t="s">
        <v>24</v>
      </c>
      <c r="H38" s="34" t="s">
        <v>24</v>
      </c>
    </row>
    <row r="39" spans="2:8" x14ac:dyDescent="0.25">
      <c r="B39" s="22" t="s">
        <v>95</v>
      </c>
      <c r="C39" s="53" t="s">
        <v>96</v>
      </c>
      <c r="D39" s="54"/>
      <c r="E39" s="55"/>
      <c r="F39" s="127"/>
      <c r="G39" s="29">
        <f>SUM(G40,G46,G47,G54,G55)</f>
        <v>95326.550000000017</v>
      </c>
      <c r="H39" s="29">
        <f>SUM(H40,H46,H47,H54,H55)</f>
        <v>82336.940000000017</v>
      </c>
    </row>
    <row r="40" spans="2:8" x14ac:dyDescent="0.25">
      <c r="B40" s="1" t="s">
        <v>55</v>
      </c>
      <c r="C40" s="56" t="s">
        <v>97</v>
      </c>
      <c r="D40" s="57"/>
      <c r="E40" s="58"/>
      <c r="F40" s="127" t="s">
        <v>256</v>
      </c>
      <c r="G40" s="34">
        <f>SUM(G41:G45)</f>
        <v>23.15</v>
      </c>
      <c r="H40" s="34">
        <f>SUM(H41:H45)</f>
        <v>17.87</v>
      </c>
    </row>
    <row r="41" spans="2:8" x14ac:dyDescent="0.25">
      <c r="B41" s="59" t="s">
        <v>57</v>
      </c>
      <c r="C41" s="47"/>
      <c r="D41" s="48" t="s">
        <v>98</v>
      </c>
      <c r="E41" s="49"/>
      <c r="F41" s="128"/>
      <c r="G41" s="34" t="s">
        <v>24</v>
      </c>
      <c r="H41" s="34" t="s">
        <v>24</v>
      </c>
    </row>
    <row r="42" spans="2:8" x14ac:dyDescent="0.25">
      <c r="B42" s="59" t="s">
        <v>59</v>
      </c>
      <c r="C42" s="47"/>
      <c r="D42" s="48" t="s">
        <v>99</v>
      </c>
      <c r="E42" s="49"/>
      <c r="F42" s="128"/>
      <c r="G42" s="34">
        <v>23.15</v>
      </c>
      <c r="H42" s="34">
        <v>17.87</v>
      </c>
    </row>
    <row r="43" spans="2:8" x14ac:dyDescent="0.25">
      <c r="B43" s="59" t="s">
        <v>61</v>
      </c>
      <c r="C43" s="47"/>
      <c r="D43" s="48" t="s">
        <v>100</v>
      </c>
      <c r="E43" s="49"/>
      <c r="F43" s="128"/>
      <c r="G43" s="34" t="s">
        <v>24</v>
      </c>
      <c r="H43" s="34" t="s">
        <v>24</v>
      </c>
    </row>
    <row r="44" spans="2:8" x14ac:dyDescent="0.25">
      <c r="B44" s="59" t="s">
        <v>63</v>
      </c>
      <c r="C44" s="47"/>
      <c r="D44" s="48" t="s">
        <v>101</v>
      </c>
      <c r="E44" s="49"/>
      <c r="F44" s="128"/>
      <c r="G44" s="34" t="s">
        <v>24</v>
      </c>
      <c r="H44" s="34" t="s">
        <v>24</v>
      </c>
    </row>
    <row r="45" spans="2:8" x14ac:dyDescent="0.25">
      <c r="B45" s="59" t="s">
        <v>65</v>
      </c>
      <c r="C45" s="54"/>
      <c r="D45" s="134" t="s">
        <v>102</v>
      </c>
      <c r="E45" s="135"/>
      <c r="F45" s="128"/>
      <c r="G45" s="34" t="s">
        <v>24</v>
      </c>
      <c r="H45" s="34" t="s">
        <v>24</v>
      </c>
    </row>
    <row r="46" spans="2:8" x14ac:dyDescent="0.25">
      <c r="B46" s="1" t="s">
        <v>67</v>
      </c>
      <c r="C46" s="60" t="s">
        <v>103</v>
      </c>
      <c r="D46" s="61"/>
      <c r="E46" s="62"/>
      <c r="F46" s="127" t="s">
        <v>257</v>
      </c>
      <c r="G46" s="34">
        <v>1016.41</v>
      </c>
      <c r="H46" s="34">
        <v>40.840000000000003</v>
      </c>
    </row>
    <row r="47" spans="2:8" x14ac:dyDescent="0.25">
      <c r="B47" s="1" t="s">
        <v>87</v>
      </c>
      <c r="C47" s="56" t="s">
        <v>104</v>
      </c>
      <c r="D47" s="57"/>
      <c r="E47" s="58"/>
      <c r="F47" s="127" t="s">
        <v>258</v>
      </c>
      <c r="G47" s="34">
        <f>SUM(G48:G53)</f>
        <v>65325.05000000001</v>
      </c>
      <c r="H47" s="34">
        <f>SUM(H48:H53)</f>
        <v>69016.62000000001</v>
      </c>
    </row>
    <row r="48" spans="2:8" x14ac:dyDescent="0.25">
      <c r="B48" s="59" t="s">
        <v>105</v>
      </c>
      <c r="C48" s="57"/>
      <c r="D48" s="63" t="s">
        <v>106</v>
      </c>
      <c r="E48" s="64"/>
      <c r="F48" s="127"/>
      <c r="G48" s="34" t="s">
        <v>24</v>
      </c>
      <c r="H48" s="34" t="s">
        <v>24</v>
      </c>
    </row>
    <row r="49" spans="2:8" x14ac:dyDescent="0.25">
      <c r="B49" s="65" t="s">
        <v>107</v>
      </c>
      <c r="C49" s="47"/>
      <c r="D49" s="48" t="s">
        <v>108</v>
      </c>
      <c r="E49" s="66"/>
      <c r="F49" s="129"/>
      <c r="G49" s="34" t="s">
        <v>24</v>
      </c>
      <c r="H49" s="34" t="s">
        <v>24</v>
      </c>
    </row>
    <row r="50" spans="2:8" x14ac:dyDescent="0.25">
      <c r="B50" s="59" t="s">
        <v>109</v>
      </c>
      <c r="C50" s="47"/>
      <c r="D50" s="48" t="s">
        <v>110</v>
      </c>
      <c r="E50" s="49"/>
      <c r="F50" s="127"/>
      <c r="G50" s="34">
        <v>0</v>
      </c>
      <c r="H50" s="34">
        <v>0</v>
      </c>
    </row>
    <row r="51" spans="2:8" x14ac:dyDescent="0.25">
      <c r="B51" s="59" t="s">
        <v>111</v>
      </c>
      <c r="C51" s="47"/>
      <c r="D51" s="134" t="s">
        <v>112</v>
      </c>
      <c r="E51" s="135"/>
      <c r="F51" s="127"/>
      <c r="G51" s="34">
        <v>2246.91</v>
      </c>
      <c r="H51" s="34">
        <v>12138.69</v>
      </c>
    </row>
    <row r="52" spans="2:8" x14ac:dyDescent="0.25">
      <c r="B52" s="59" t="s">
        <v>113</v>
      </c>
      <c r="C52" s="47"/>
      <c r="D52" s="48" t="s">
        <v>114</v>
      </c>
      <c r="E52" s="49"/>
      <c r="F52" s="127"/>
      <c r="G52" s="34">
        <v>62812.91</v>
      </c>
      <c r="H52" s="34">
        <v>56036.08</v>
      </c>
    </row>
    <row r="53" spans="2:8" x14ac:dyDescent="0.25">
      <c r="B53" s="59" t="s">
        <v>115</v>
      </c>
      <c r="C53" s="47"/>
      <c r="D53" s="48" t="s">
        <v>116</v>
      </c>
      <c r="E53" s="49"/>
      <c r="F53" s="127"/>
      <c r="G53" s="34">
        <v>265.23</v>
      </c>
      <c r="H53" s="34">
        <v>841.85</v>
      </c>
    </row>
    <row r="54" spans="2:8" x14ac:dyDescent="0.25">
      <c r="B54" s="1" t="s">
        <v>89</v>
      </c>
      <c r="C54" s="67" t="s">
        <v>117</v>
      </c>
      <c r="D54" s="67"/>
      <c r="E54" s="68"/>
      <c r="F54" s="127"/>
      <c r="G54" s="34" t="s">
        <v>24</v>
      </c>
      <c r="H54" s="34" t="s">
        <v>24</v>
      </c>
    </row>
    <row r="55" spans="2:8" x14ac:dyDescent="0.25">
      <c r="B55" s="1" t="s">
        <v>91</v>
      </c>
      <c r="C55" s="67" t="s">
        <v>118</v>
      </c>
      <c r="D55" s="67"/>
      <c r="E55" s="68"/>
      <c r="F55" s="127" t="s">
        <v>259</v>
      </c>
      <c r="G55" s="34">
        <v>28961.94</v>
      </c>
      <c r="H55" s="34">
        <v>13261.61</v>
      </c>
    </row>
    <row r="56" spans="2:8" x14ac:dyDescent="0.25">
      <c r="B56" s="30"/>
      <c r="C56" s="44" t="s">
        <v>119</v>
      </c>
      <c r="D56" s="45"/>
      <c r="E56" s="46"/>
      <c r="F56" s="127"/>
      <c r="G56" s="34">
        <f>SUM(G18,G38,G39)</f>
        <v>803007.72</v>
      </c>
      <c r="H56" s="34">
        <f>SUM(H18,H38,H39)</f>
        <v>795132.25000000012</v>
      </c>
    </row>
    <row r="57" spans="2:8" x14ac:dyDescent="0.25">
      <c r="B57" s="24" t="s">
        <v>120</v>
      </c>
      <c r="C57" s="25" t="s">
        <v>121</v>
      </c>
      <c r="D57" s="25"/>
      <c r="E57" s="69"/>
      <c r="F57" s="127" t="s">
        <v>260</v>
      </c>
      <c r="G57" s="29">
        <f>SUM(G58:G61)</f>
        <v>727965.87999999989</v>
      </c>
      <c r="H57" s="29">
        <f>SUM(H58:H61)</f>
        <v>715679.46000000008</v>
      </c>
    </row>
    <row r="58" spans="2:8" x14ac:dyDescent="0.25">
      <c r="B58" s="30" t="s">
        <v>55</v>
      </c>
      <c r="C58" s="50" t="s">
        <v>122</v>
      </c>
      <c r="D58" s="50"/>
      <c r="E58" s="51"/>
      <c r="F58" s="127"/>
      <c r="G58" s="34">
        <v>42415.47</v>
      </c>
      <c r="H58" s="34">
        <v>28644.22</v>
      </c>
    </row>
    <row r="59" spans="2:8" x14ac:dyDescent="0.25">
      <c r="B59" s="43" t="s">
        <v>67</v>
      </c>
      <c r="C59" s="44" t="s">
        <v>123</v>
      </c>
      <c r="D59" s="45"/>
      <c r="E59" s="46"/>
      <c r="F59" s="130"/>
      <c r="G59" s="34">
        <v>515604.13</v>
      </c>
      <c r="H59" s="34">
        <v>513425.43</v>
      </c>
    </row>
    <row r="60" spans="2:8" x14ac:dyDescent="0.25">
      <c r="B60" s="30" t="s">
        <v>87</v>
      </c>
      <c r="C60" s="145" t="s">
        <v>124</v>
      </c>
      <c r="D60" s="146"/>
      <c r="E60" s="147"/>
      <c r="F60" s="127"/>
      <c r="G60" s="34">
        <v>161020.57999999999</v>
      </c>
      <c r="H60" s="34">
        <v>162316.88</v>
      </c>
    </row>
    <row r="61" spans="2:8" x14ac:dyDescent="0.25">
      <c r="B61" s="30" t="s">
        <v>125</v>
      </c>
      <c r="C61" s="50" t="s">
        <v>126</v>
      </c>
      <c r="D61" s="35"/>
      <c r="E61" s="52"/>
      <c r="F61" s="127"/>
      <c r="G61" s="34">
        <v>8925.7000000000007</v>
      </c>
      <c r="H61" s="34">
        <v>11292.93</v>
      </c>
    </row>
    <row r="62" spans="2:8" x14ac:dyDescent="0.25">
      <c r="B62" s="24" t="s">
        <v>127</v>
      </c>
      <c r="C62" s="25" t="s">
        <v>128</v>
      </c>
      <c r="D62" s="26"/>
      <c r="E62" s="27"/>
      <c r="F62" s="127"/>
      <c r="G62" s="29">
        <f>SUM(G63,G67)</f>
        <v>63217.520000000004</v>
      </c>
      <c r="H62" s="29">
        <f>SUM(H63,H67)</f>
        <v>63744.67</v>
      </c>
    </row>
    <row r="63" spans="2:8" x14ac:dyDescent="0.25">
      <c r="B63" s="30" t="s">
        <v>55</v>
      </c>
      <c r="C63" s="31" t="s">
        <v>129</v>
      </c>
      <c r="D63" s="70"/>
      <c r="E63" s="71"/>
      <c r="F63" s="127"/>
      <c r="G63" s="34">
        <f>SUM(G64:G66)</f>
        <v>21742.89</v>
      </c>
      <c r="H63" s="34">
        <f>SUM(H64:H66)</f>
        <v>21742.89</v>
      </c>
    </row>
    <row r="64" spans="2:8" x14ac:dyDescent="0.25">
      <c r="B64" s="28" t="s">
        <v>57</v>
      </c>
      <c r="C64" s="72"/>
      <c r="D64" s="36" t="s">
        <v>130</v>
      </c>
      <c r="E64" s="73"/>
      <c r="F64" s="127"/>
      <c r="G64" s="34" t="s">
        <v>24</v>
      </c>
      <c r="H64" s="34" t="s">
        <v>24</v>
      </c>
    </row>
    <row r="65" spans="2:8" x14ac:dyDescent="0.25">
      <c r="B65" s="28" t="s">
        <v>59</v>
      </c>
      <c r="C65" s="35"/>
      <c r="D65" s="36" t="s">
        <v>131</v>
      </c>
      <c r="E65" s="39"/>
      <c r="F65" s="127" t="s">
        <v>261</v>
      </c>
      <c r="G65" s="34">
        <v>21742.89</v>
      </c>
      <c r="H65" s="34">
        <v>21742.89</v>
      </c>
    </row>
    <row r="66" spans="2:8" x14ac:dyDescent="0.25">
      <c r="B66" s="28" t="s">
        <v>132</v>
      </c>
      <c r="C66" s="35"/>
      <c r="D66" s="36" t="s">
        <v>133</v>
      </c>
      <c r="E66" s="39"/>
      <c r="F66" s="128"/>
      <c r="G66" s="34" t="s">
        <v>24</v>
      </c>
      <c r="H66" s="34" t="s">
        <v>24</v>
      </c>
    </row>
    <row r="67" spans="2:8" x14ac:dyDescent="0.25">
      <c r="B67" s="1" t="s">
        <v>67</v>
      </c>
      <c r="C67" s="74" t="s">
        <v>134</v>
      </c>
      <c r="D67" s="75"/>
      <c r="E67" s="76"/>
      <c r="F67" s="9" t="s">
        <v>262</v>
      </c>
      <c r="G67" s="34">
        <f>SUM(G68:G73,G76:G81)</f>
        <v>41474.630000000005</v>
      </c>
      <c r="H67" s="34">
        <f>SUM(H68:H73,H76:H81)</f>
        <v>42001.78</v>
      </c>
    </row>
    <row r="68" spans="2:8" x14ac:dyDescent="0.25">
      <c r="B68" s="28" t="s">
        <v>69</v>
      </c>
      <c r="C68" s="35"/>
      <c r="D68" s="36" t="s">
        <v>135</v>
      </c>
      <c r="E68" s="37"/>
      <c r="F68" s="127"/>
      <c r="G68" s="34" t="s">
        <v>24</v>
      </c>
      <c r="H68" s="34" t="s">
        <v>24</v>
      </c>
    </row>
    <row r="69" spans="2:8" x14ac:dyDescent="0.25">
      <c r="B69" s="28" t="s">
        <v>71</v>
      </c>
      <c r="C69" s="72"/>
      <c r="D69" s="36" t="s">
        <v>136</v>
      </c>
      <c r="E69" s="73"/>
      <c r="F69" s="127"/>
      <c r="G69" s="34" t="s">
        <v>24</v>
      </c>
      <c r="H69" s="34" t="s">
        <v>24</v>
      </c>
    </row>
    <row r="70" spans="2:8" x14ac:dyDescent="0.25">
      <c r="B70" s="28" t="s">
        <v>73</v>
      </c>
      <c r="C70" s="72"/>
      <c r="D70" s="36" t="s">
        <v>137</v>
      </c>
      <c r="E70" s="73"/>
      <c r="F70" s="127"/>
      <c r="G70" s="34" t="s">
        <v>24</v>
      </c>
      <c r="H70" s="34" t="s">
        <v>24</v>
      </c>
    </row>
    <row r="71" spans="2:8" x14ac:dyDescent="0.25">
      <c r="B71" s="77" t="s">
        <v>75</v>
      </c>
      <c r="C71" s="57"/>
      <c r="D71" s="78" t="s">
        <v>138</v>
      </c>
      <c r="E71" s="64"/>
      <c r="F71" s="127"/>
      <c r="G71" s="34" t="s">
        <v>24</v>
      </c>
      <c r="H71" s="34" t="s">
        <v>24</v>
      </c>
    </row>
    <row r="72" spans="2:8" x14ac:dyDescent="0.25">
      <c r="B72" s="30" t="s">
        <v>77</v>
      </c>
      <c r="C72" s="42"/>
      <c r="D72" s="42" t="s">
        <v>139</v>
      </c>
      <c r="E72" s="37"/>
      <c r="F72" s="131"/>
      <c r="G72" s="34" t="s">
        <v>24</v>
      </c>
      <c r="H72" s="34" t="s">
        <v>24</v>
      </c>
    </row>
    <row r="73" spans="2:8" x14ac:dyDescent="0.25">
      <c r="B73" s="79" t="s">
        <v>79</v>
      </c>
      <c r="C73" s="75"/>
      <c r="D73" s="80" t="s">
        <v>140</v>
      </c>
      <c r="E73" s="81"/>
      <c r="F73" s="127"/>
      <c r="G73" s="34">
        <f>SUM(G74,G75)</f>
        <v>0</v>
      </c>
      <c r="H73" s="34">
        <f>SUM(H74,H75)</f>
        <v>0</v>
      </c>
    </row>
    <row r="74" spans="2:8" x14ac:dyDescent="0.25">
      <c r="B74" s="59" t="s">
        <v>141</v>
      </c>
      <c r="C74" s="47"/>
      <c r="D74" s="66"/>
      <c r="E74" s="49" t="s">
        <v>142</v>
      </c>
      <c r="F74" s="127"/>
      <c r="G74" s="34">
        <v>0</v>
      </c>
      <c r="H74" s="34">
        <v>0</v>
      </c>
    </row>
    <row r="75" spans="2:8" x14ac:dyDescent="0.25">
      <c r="B75" s="59" t="s">
        <v>143</v>
      </c>
      <c r="C75" s="47"/>
      <c r="D75" s="66"/>
      <c r="E75" s="49" t="s">
        <v>144</v>
      </c>
      <c r="F75" s="128"/>
      <c r="G75" s="34">
        <v>0</v>
      </c>
      <c r="H75" s="34">
        <v>0</v>
      </c>
    </row>
    <row r="76" spans="2:8" x14ac:dyDescent="0.25">
      <c r="B76" s="59" t="s">
        <v>81</v>
      </c>
      <c r="C76" s="61"/>
      <c r="D76" s="82" t="s">
        <v>145</v>
      </c>
      <c r="E76" s="83"/>
      <c r="F76" s="128"/>
      <c r="G76" s="34" t="s">
        <v>24</v>
      </c>
      <c r="H76" s="34" t="s">
        <v>24</v>
      </c>
    </row>
    <row r="77" spans="2:8" x14ac:dyDescent="0.25">
      <c r="B77" s="59" t="s">
        <v>83</v>
      </c>
      <c r="C77" s="84"/>
      <c r="D77" s="48" t="s">
        <v>146</v>
      </c>
      <c r="E77" s="85"/>
      <c r="F77" s="127"/>
      <c r="G77" s="34" t="s">
        <v>24</v>
      </c>
      <c r="H77" s="34" t="s">
        <v>24</v>
      </c>
    </row>
    <row r="78" spans="2:8" x14ac:dyDescent="0.25">
      <c r="B78" s="59" t="s">
        <v>85</v>
      </c>
      <c r="C78" s="35"/>
      <c r="D78" s="36" t="s">
        <v>147</v>
      </c>
      <c r="E78" s="39"/>
      <c r="F78" s="127"/>
      <c r="G78" s="34">
        <v>9302</v>
      </c>
      <c r="H78" s="34">
        <v>7805.9</v>
      </c>
    </row>
    <row r="79" spans="2:8" x14ac:dyDescent="0.25">
      <c r="B79" s="59" t="s">
        <v>148</v>
      </c>
      <c r="C79" s="35"/>
      <c r="D79" s="36" t="s">
        <v>149</v>
      </c>
      <c r="E79" s="39"/>
      <c r="F79" s="127"/>
      <c r="G79" s="34">
        <v>104.16</v>
      </c>
      <c r="H79" s="34">
        <v>0</v>
      </c>
    </row>
    <row r="80" spans="2:8" x14ac:dyDescent="0.25">
      <c r="B80" s="28" t="s">
        <v>150</v>
      </c>
      <c r="C80" s="47"/>
      <c r="D80" s="48" t="s">
        <v>151</v>
      </c>
      <c r="E80" s="49"/>
      <c r="F80" s="127"/>
      <c r="G80" s="34">
        <v>32068.47</v>
      </c>
      <c r="H80" s="34">
        <v>34195.879999999997</v>
      </c>
    </row>
    <row r="81" spans="1:8" x14ac:dyDescent="0.25">
      <c r="B81" s="28" t="s">
        <v>152</v>
      </c>
      <c r="C81" s="35"/>
      <c r="D81" s="36" t="s">
        <v>153</v>
      </c>
      <c r="E81" s="39"/>
      <c r="F81" s="128"/>
      <c r="G81" s="34">
        <v>0</v>
      </c>
      <c r="H81" s="34" t="s">
        <v>24</v>
      </c>
    </row>
    <row r="82" spans="1:8" x14ac:dyDescent="0.25">
      <c r="B82" s="24" t="s">
        <v>154</v>
      </c>
      <c r="C82" s="86" t="s">
        <v>155</v>
      </c>
      <c r="D82" s="87"/>
      <c r="E82" s="88"/>
      <c r="F82" s="128" t="s">
        <v>263</v>
      </c>
      <c r="G82" s="29">
        <f>SUM(G83,G84,G87,G88)</f>
        <v>11824.32</v>
      </c>
      <c r="H82" s="29">
        <f>SUM(H83,H84,H87,H88)</f>
        <v>15708.12</v>
      </c>
    </row>
    <row r="83" spans="1:8" x14ac:dyDescent="0.25">
      <c r="B83" s="30" t="s">
        <v>55</v>
      </c>
      <c r="C83" s="50" t="s">
        <v>156</v>
      </c>
      <c r="D83" s="35"/>
      <c r="E83" s="52"/>
      <c r="F83" s="128"/>
      <c r="G83" s="34" t="s">
        <v>24</v>
      </c>
      <c r="H83" s="34" t="s">
        <v>24</v>
      </c>
    </row>
    <row r="84" spans="1:8" x14ac:dyDescent="0.25">
      <c r="B84" s="30" t="s">
        <v>67</v>
      </c>
      <c r="C84" s="31" t="s">
        <v>157</v>
      </c>
      <c r="D84" s="70"/>
      <c r="E84" s="71"/>
      <c r="F84" s="30"/>
      <c r="G84" s="34">
        <f>SUM(G85,G86)</f>
        <v>0</v>
      </c>
      <c r="H84" s="34">
        <f>SUM(H85,H86)</f>
        <v>0</v>
      </c>
    </row>
    <row r="85" spans="1:8" x14ac:dyDescent="0.25">
      <c r="B85" s="28" t="s">
        <v>69</v>
      </c>
      <c r="C85" s="35"/>
      <c r="D85" s="36" t="s">
        <v>158</v>
      </c>
      <c r="E85" s="39"/>
      <c r="F85" s="30"/>
      <c r="G85" s="34" t="s">
        <v>24</v>
      </c>
      <c r="H85" s="34" t="s">
        <v>24</v>
      </c>
    </row>
    <row r="86" spans="1:8" x14ac:dyDescent="0.25">
      <c r="B86" s="28" t="s">
        <v>71</v>
      </c>
      <c r="C86" s="35"/>
      <c r="D86" s="36" t="s">
        <v>159</v>
      </c>
      <c r="E86" s="39"/>
      <c r="F86" s="30"/>
      <c r="G86" s="34" t="s">
        <v>24</v>
      </c>
      <c r="H86" s="34" t="s">
        <v>24</v>
      </c>
    </row>
    <row r="87" spans="1:8" x14ac:dyDescent="0.25">
      <c r="B87" s="1" t="s">
        <v>87</v>
      </c>
      <c r="C87" s="66" t="s">
        <v>160</v>
      </c>
      <c r="D87" s="66"/>
      <c r="E87" s="89"/>
      <c r="F87" s="30"/>
      <c r="G87" s="34" t="s">
        <v>24</v>
      </c>
      <c r="H87" s="34" t="s">
        <v>24</v>
      </c>
    </row>
    <row r="88" spans="1:8" x14ac:dyDescent="0.25">
      <c r="B88" s="43" t="s">
        <v>89</v>
      </c>
      <c r="C88" s="44" t="s">
        <v>161</v>
      </c>
      <c r="D88" s="45"/>
      <c r="E88" s="46"/>
      <c r="F88" s="30"/>
      <c r="G88" s="34">
        <f>SUM(G89:G90)</f>
        <v>11824.32</v>
      </c>
      <c r="H88" s="34">
        <f>SUM(H89:H90)</f>
        <v>15708.12</v>
      </c>
    </row>
    <row r="89" spans="1:8" x14ac:dyDescent="0.25">
      <c r="B89" s="28" t="s">
        <v>162</v>
      </c>
      <c r="C89" s="26"/>
      <c r="D89" s="36" t="s">
        <v>163</v>
      </c>
      <c r="E89" s="90"/>
      <c r="F89" s="40"/>
      <c r="G89" s="34">
        <v>-3883.8</v>
      </c>
      <c r="H89" s="34">
        <v>22981.02</v>
      </c>
    </row>
    <row r="90" spans="1:8" x14ac:dyDescent="0.25">
      <c r="B90" s="28" t="s">
        <v>164</v>
      </c>
      <c r="C90" s="26"/>
      <c r="D90" s="36" t="s">
        <v>165</v>
      </c>
      <c r="E90" s="90"/>
      <c r="F90" s="40"/>
      <c r="G90" s="34">
        <v>15708.12</v>
      </c>
      <c r="H90" s="34">
        <v>-7272.9</v>
      </c>
    </row>
    <row r="91" spans="1:8" x14ac:dyDescent="0.25">
      <c r="B91" s="24" t="s">
        <v>166</v>
      </c>
      <c r="C91" s="86" t="s">
        <v>167</v>
      </c>
      <c r="D91" s="88"/>
      <c r="E91" s="88"/>
      <c r="F91" s="40"/>
      <c r="G91" s="29"/>
      <c r="H91" s="29"/>
    </row>
    <row r="92" spans="1:8" ht="28.5" customHeight="1" x14ac:dyDescent="0.25">
      <c r="B92" s="24"/>
      <c r="C92" s="133" t="s">
        <v>168</v>
      </c>
      <c r="D92" s="134"/>
      <c r="E92" s="135"/>
      <c r="F92" s="30"/>
      <c r="G92" s="91">
        <f>SUM(G57,G62,G82,G91)</f>
        <v>803007.71999999986</v>
      </c>
      <c r="H92" s="91">
        <f>SUM(H57,H62,H82,H91)</f>
        <v>795132.25000000012</v>
      </c>
    </row>
    <row r="93" spans="1:8" x14ac:dyDescent="0.25">
      <c r="B93" s="115"/>
      <c r="C93" s="116"/>
      <c r="D93" s="116"/>
      <c r="E93" s="116"/>
      <c r="F93" s="116"/>
      <c r="G93" s="117"/>
      <c r="H93" s="117"/>
    </row>
    <row r="94" spans="1:8" ht="15" customHeight="1" x14ac:dyDescent="0.25">
      <c r="A94" s="136" t="s">
        <v>250</v>
      </c>
      <c r="B94" s="136"/>
      <c r="C94" s="136"/>
      <c r="D94" s="118"/>
      <c r="E94" s="119"/>
      <c r="F94" s="118"/>
      <c r="G94" s="136" t="s">
        <v>272</v>
      </c>
      <c r="H94" s="136"/>
    </row>
    <row r="95" spans="1:8" ht="37.5" customHeight="1" x14ac:dyDescent="0.25">
      <c r="A95" s="139" t="s">
        <v>169</v>
      </c>
      <c r="B95" s="139"/>
      <c r="C95" s="139"/>
      <c r="D95" s="139"/>
      <c r="E95" s="122" t="s">
        <v>170</v>
      </c>
      <c r="F95" s="121"/>
      <c r="G95" s="137" t="s">
        <v>171</v>
      </c>
      <c r="H95" s="137"/>
    </row>
    <row r="96" spans="1:8" ht="7.5" customHeight="1" x14ac:dyDescent="0.25">
      <c r="A96" s="4"/>
      <c r="B96" s="120"/>
      <c r="C96" s="120"/>
      <c r="D96" s="120"/>
      <c r="E96" s="120"/>
      <c r="F96" s="120"/>
      <c r="G96" s="120"/>
      <c r="H96" s="120"/>
    </row>
    <row r="97" spans="1:8" ht="55.5" customHeight="1" x14ac:dyDescent="0.25">
      <c r="A97" s="136" t="s">
        <v>273</v>
      </c>
      <c r="B97" s="136"/>
      <c r="C97" s="136"/>
      <c r="D97" s="123"/>
      <c r="E97" s="124"/>
      <c r="F97" s="123"/>
      <c r="G97" s="136" t="s">
        <v>252</v>
      </c>
      <c r="H97" s="136"/>
    </row>
    <row r="98" spans="1:8" ht="25.5" customHeight="1" x14ac:dyDescent="0.25">
      <c r="A98" s="138" t="s">
        <v>253</v>
      </c>
      <c r="B98" s="138"/>
      <c r="C98" s="138"/>
      <c r="D98" s="138"/>
      <c r="E98" s="122" t="s">
        <v>170</v>
      </c>
      <c r="F98" s="125"/>
      <c r="G98" s="132" t="s">
        <v>171</v>
      </c>
      <c r="H98" s="132"/>
    </row>
    <row r="99" spans="1:8" x14ac:dyDescent="0.25">
      <c r="A99" s="4"/>
      <c r="B99" s="8"/>
      <c r="C99" s="8"/>
      <c r="D99" s="8"/>
      <c r="E99" s="8"/>
      <c r="F99" s="8"/>
      <c r="G99" s="8"/>
      <c r="H99" s="8"/>
    </row>
    <row r="100" spans="1:8" x14ac:dyDescent="0.25">
      <c r="B100" s="2"/>
      <c r="G100" s="2"/>
      <c r="H100" s="2"/>
    </row>
    <row r="101" spans="1:8" x14ac:dyDescent="0.25">
      <c r="B101" s="2"/>
      <c r="G101" s="2"/>
      <c r="H101" s="2"/>
    </row>
    <row r="102" spans="1:8" x14ac:dyDescent="0.25">
      <c r="B102" s="2"/>
      <c r="G102" s="2"/>
      <c r="H102" s="2"/>
    </row>
    <row r="103" spans="1:8" x14ac:dyDescent="0.25">
      <c r="B103" s="2"/>
      <c r="G103" s="2"/>
      <c r="H103" s="2"/>
    </row>
    <row r="104" spans="1:8" x14ac:dyDescent="0.25">
      <c r="B104" s="2"/>
      <c r="G104" s="2"/>
      <c r="H104" s="2"/>
    </row>
    <row r="105" spans="1:8" x14ac:dyDescent="0.25">
      <c r="B105" s="2"/>
      <c r="G105" s="2"/>
      <c r="H105" s="2"/>
    </row>
    <row r="106" spans="1:8" x14ac:dyDescent="0.25">
      <c r="B106" s="2"/>
      <c r="G106" s="2"/>
      <c r="H106" s="2"/>
    </row>
    <row r="107" spans="1:8" x14ac:dyDescent="0.25">
      <c r="B107" s="2"/>
      <c r="G107" s="2"/>
      <c r="H107" s="2"/>
    </row>
    <row r="108" spans="1:8" x14ac:dyDescent="0.25">
      <c r="B108" s="2"/>
      <c r="G108" s="2"/>
      <c r="H108" s="2"/>
    </row>
    <row r="109" spans="1:8" x14ac:dyDescent="0.25">
      <c r="B109" s="2"/>
      <c r="G109" s="2"/>
      <c r="H109" s="2"/>
    </row>
    <row r="110" spans="1:8" x14ac:dyDescent="0.25">
      <c r="B110" s="2"/>
      <c r="G110" s="2"/>
      <c r="H110" s="2"/>
    </row>
    <row r="111" spans="1:8" x14ac:dyDescent="0.25">
      <c r="B111" s="2"/>
      <c r="G111" s="2"/>
      <c r="H111" s="2"/>
    </row>
    <row r="112" spans="1:8" x14ac:dyDescent="0.25">
      <c r="B112" s="2"/>
      <c r="G112" s="2"/>
      <c r="H112" s="2"/>
    </row>
    <row r="113" spans="2:8" x14ac:dyDescent="0.25">
      <c r="B113" s="2"/>
      <c r="G113" s="2"/>
      <c r="H113" s="2"/>
    </row>
    <row r="114" spans="2:8" x14ac:dyDescent="0.25">
      <c r="B114" s="2"/>
      <c r="G114" s="2"/>
      <c r="H114" s="2"/>
    </row>
    <row r="115" spans="2:8" x14ac:dyDescent="0.25">
      <c r="B115" s="2"/>
      <c r="G115" s="2"/>
      <c r="H115" s="2"/>
    </row>
    <row r="116" spans="2:8" x14ac:dyDescent="0.25">
      <c r="B116" s="2"/>
      <c r="G116" s="2"/>
      <c r="H116" s="2"/>
    </row>
    <row r="117" spans="2:8" x14ac:dyDescent="0.25">
      <c r="B117" s="2"/>
      <c r="G117" s="2"/>
      <c r="H117" s="2"/>
    </row>
  </sheetData>
  <mergeCells count="25">
    <mergeCell ref="C60:E60"/>
    <mergeCell ref="B8:H8"/>
    <mergeCell ref="B9:H10"/>
    <mergeCell ref="B11:H11"/>
    <mergeCell ref="B12:H12"/>
    <mergeCell ref="B14:H14"/>
    <mergeCell ref="B15:H15"/>
    <mergeCell ref="E16:H16"/>
    <mergeCell ref="C17:E17"/>
    <mergeCell ref="D45:E45"/>
    <mergeCell ref="D51:E51"/>
    <mergeCell ref="B7:H7"/>
    <mergeCell ref="F1:H1"/>
    <mergeCell ref="F2:H2"/>
    <mergeCell ref="B4:H5"/>
    <mergeCell ref="B6:H6"/>
    <mergeCell ref="G98:H98"/>
    <mergeCell ref="C92:E92"/>
    <mergeCell ref="G94:H94"/>
    <mergeCell ref="G95:H95"/>
    <mergeCell ref="G97:H97"/>
    <mergeCell ref="A97:C97"/>
    <mergeCell ref="A94:C94"/>
    <mergeCell ref="A98:D98"/>
    <mergeCell ref="A95:D95"/>
  </mergeCells>
  <pageMargins left="0.11811023622047245" right="0.11811023622047245" top="0.15748031496062992" bottom="0.15748031496062992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A13A-0529-4E0E-A490-9064428354DA}">
  <sheetPr>
    <pageSetUpPr fitToPage="1"/>
  </sheetPr>
  <dimension ref="A1:I63"/>
  <sheetViews>
    <sheetView tabSelected="1" workbookViewId="0">
      <selection activeCell="G27" sqref="G27"/>
    </sheetView>
  </sheetViews>
  <sheetFormatPr defaultRowHeight="15" x14ac:dyDescent="0.25"/>
  <cols>
    <col min="1" max="1" width="5.5703125" style="96" customWidth="1"/>
    <col min="2" max="2" width="1.5703125" style="96" hidden="1" customWidth="1"/>
    <col min="3" max="3" width="30.140625" style="96" customWidth="1"/>
    <col min="4" max="4" width="18.28515625" style="96" customWidth="1"/>
    <col min="5" max="5" width="9.140625" style="96" hidden="1" customWidth="1"/>
    <col min="6" max="6" width="8.85546875" style="96" customWidth="1"/>
    <col min="7" max="7" width="11" style="96" customWidth="1"/>
    <col min="8" max="8" width="11.5703125" style="96" customWidth="1"/>
    <col min="9" max="9" width="12.42578125" style="96" customWidth="1"/>
    <col min="10" max="16384" width="9.140625" style="4"/>
  </cols>
  <sheetData>
    <row r="1" spans="1:9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9" ht="15.75" x14ac:dyDescent="0.25">
      <c r="D2" s="97"/>
      <c r="G2" s="3" t="s">
        <v>172</v>
      </c>
      <c r="H2" s="98"/>
      <c r="I2" s="98"/>
    </row>
    <row r="3" spans="1:9" ht="15.75" x14ac:dyDescent="0.25">
      <c r="G3" s="3" t="s">
        <v>44</v>
      </c>
      <c r="H3" s="98"/>
      <c r="I3" s="98"/>
    </row>
    <row r="5" spans="1:9" ht="15.75" x14ac:dyDescent="0.25">
      <c r="A5" s="179" t="s">
        <v>173</v>
      </c>
      <c r="B5" s="179"/>
      <c r="C5" s="179"/>
      <c r="D5" s="179"/>
      <c r="E5" s="179"/>
      <c r="F5" s="179"/>
      <c r="G5" s="179"/>
      <c r="H5" s="179"/>
      <c r="I5" s="179"/>
    </row>
    <row r="6" spans="1:9" ht="15.75" x14ac:dyDescent="0.25">
      <c r="A6" s="180" t="s">
        <v>174</v>
      </c>
      <c r="B6" s="180"/>
      <c r="C6" s="180"/>
      <c r="D6" s="180"/>
      <c r="E6" s="180"/>
      <c r="F6" s="180"/>
      <c r="G6" s="180"/>
      <c r="H6" s="180"/>
      <c r="I6" s="180"/>
    </row>
    <row r="7" spans="1:9" ht="21" customHeight="1" x14ac:dyDescent="0.25">
      <c r="A7" s="181" t="s">
        <v>270</v>
      </c>
      <c r="B7" s="181"/>
      <c r="C7" s="181"/>
      <c r="D7" s="181"/>
      <c r="E7" s="181"/>
      <c r="F7" s="181"/>
      <c r="G7" s="181"/>
      <c r="H7" s="181"/>
      <c r="I7" s="181"/>
    </row>
    <row r="8" spans="1:9" x14ac:dyDescent="0.25">
      <c r="A8" s="182" t="s">
        <v>175</v>
      </c>
      <c r="B8" s="182"/>
      <c r="C8" s="182"/>
      <c r="D8" s="182"/>
      <c r="E8" s="182"/>
      <c r="F8" s="182"/>
      <c r="G8" s="182"/>
      <c r="H8" s="182"/>
      <c r="I8" s="182"/>
    </row>
    <row r="9" spans="1:9" ht="15.75" x14ac:dyDescent="0.25">
      <c r="A9" s="181" t="s">
        <v>271</v>
      </c>
      <c r="B9" s="181"/>
      <c r="C9" s="181"/>
      <c r="D9" s="181"/>
      <c r="E9" s="181"/>
      <c r="F9" s="181"/>
      <c r="G9" s="181"/>
      <c r="H9" s="181"/>
      <c r="I9" s="181"/>
    </row>
    <row r="10" spans="1:9" x14ac:dyDescent="0.25">
      <c r="A10" s="185" t="s">
        <v>267</v>
      </c>
      <c r="B10" s="185"/>
      <c r="C10" s="185"/>
      <c r="D10" s="185"/>
      <c r="E10" s="185"/>
      <c r="F10" s="185"/>
      <c r="G10" s="185"/>
      <c r="H10" s="185"/>
      <c r="I10" s="185"/>
    </row>
    <row r="11" spans="1:9" x14ac:dyDescent="0.25">
      <c r="A11" s="186"/>
      <c r="B11" s="186"/>
      <c r="C11" s="186"/>
      <c r="D11" s="186"/>
      <c r="E11" s="186"/>
      <c r="F11" s="186"/>
      <c r="G11" s="186"/>
      <c r="H11" s="186"/>
      <c r="I11" s="186"/>
    </row>
    <row r="12" spans="1:9" x14ac:dyDescent="0.25">
      <c r="A12" s="187" t="s">
        <v>176</v>
      </c>
      <c r="B12" s="187"/>
      <c r="C12" s="187"/>
      <c r="D12" s="187"/>
      <c r="E12" s="187"/>
      <c r="F12" s="187"/>
      <c r="G12" s="187"/>
      <c r="H12" s="187"/>
      <c r="I12" s="187"/>
    </row>
    <row r="13" spans="1:9" x14ac:dyDescent="0.25">
      <c r="A13" s="188"/>
      <c r="B13" s="188"/>
      <c r="C13" s="188"/>
      <c r="D13" s="188"/>
      <c r="E13" s="188"/>
      <c r="F13" s="188"/>
      <c r="G13" s="188"/>
      <c r="H13" s="188"/>
      <c r="I13" s="188"/>
    </row>
    <row r="14" spans="1:9" x14ac:dyDescent="0.25">
      <c r="A14" s="187" t="s">
        <v>274</v>
      </c>
      <c r="B14" s="187"/>
      <c r="C14" s="187"/>
      <c r="D14" s="187"/>
      <c r="E14" s="187"/>
      <c r="F14" s="187"/>
      <c r="G14" s="187"/>
      <c r="H14" s="187"/>
      <c r="I14" s="187"/>
    </row>
    <row r="15" spans="1:9" x14ac:dyDescent="0.25">
      <c r="A15" s="5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189" t="s">
        <v>275</v>
      </c>
      <c r="B16" s="189"/>
      <c r="C16" s="189"/>
      <c r="D16" s="189"/>
      <c r="E16" s="189"/>
      <c r="F16" s="189"/>
      <c r="G16" s="189"/>
      <c r="H16" s="189"/>
      <c r="I16" s="189"/>
    </row>
    <row r="17" spans="1:9" x14ac:dyDescent="0.25">
      <c r="A17" s="188" t="s">
        <v>48</v>
      </c>
      <c r="B17" s="188"/>
      <c r="C17" s="188"/>
      <c r="D17" s="188"/>
      <c r="E17" s="188"/>
      <c r="F17" s="188"/>
      <c r="G17" s="188"/>
      <c r="H17" s="188"/>
      <c r="I17" s="188"/>
    </row>
    <row r="18" spans="1:9" x14ac:dyDescent="0.25">
      <c r="A18" s="190" t="s">
        <v>268</v>
      </c>
      <c r="B18" s="190"/>
      <c r="C18" s="190"/>
      <c r="D18" s="190"/>
      <c r="E18" s="190"/>
      <c r="F18" s="190"/>
      <c r="G18" s="190"/>
      <c r="H18" s="190"/>
      <c r="I18" s="190"/>
    </row>
    <row r="19" spans="1:9" ht="38.25" x14ac:dyDescent="0.25">
      <c r="A19" s="191" t="s">
        <v>6</v>
      </c>
      <c r="B19" s="192"/>
      <c r="C19" s="191" t="s">
        <v>49</v>
      </c>
      <c r="D19" s="193"/>
      <c r="E19" s="193"/>
      <c r="F19" s="192"/>
      <c r="G19" s="9" t="s">
        <v>177</v>
      </c>
      <c r="H19" s="9" t="s">
        <v>178</v>
      </c>
      <c r="I19" s="9" t="s">
        <v>179</v>
      </c>
    </row>
    <row r="20" spans="1:9" x14ac:dyDescent="0.25">
      <c r="A20" s="102" t="s">
        <v>53</v>
      </c>
      <c r="B20" s="103" t="s">
        <v>180</v>
      </c>
      <c r="C20" s="169" t="s">
        <v>180</v>
      </c>
      <c r="D20" s="170"/>
      <c r="E20" s="170"/>
      <c r="F20" s="171"/>
      <c r="G20" s="104"/>
      <c r="H20" s="105">
        <f>SUM(H21,H26,H27)</f>
        <v>601349.94999999995</v>
      </c>
      <c r="I20" s="105">
        <f>SUM(I21,I26,I27)</f>
        <v>570273.84</v>
      </c>
    </row>
    <row r="21" spans="1:9" x14ac:dyDescent="0.25">
      <c r="A21" s="106" t="s">
        <v>55</v>
      </c>
      <c r="B21" s="94" t="s">
        <v>181</v>
      </c>
      <c r="C21" s="175" t="s">
        <v>181</v>
      </c>
      <c r="D21" s="176"/>
      <c r="E21" s="176"/>
      <c r="F21" s="177"/>
      <c r="G21" s="107"/>
      <c r="H21" s="108">
        <f>SUM(H22:H25)</f>
        <v>494131.73</v>
      </c>
      <c r="I21" s="108">
        <f>SUM(I22:I25)</f>
        <v>468355.43</v>
      </c>
    </row>
    <row r="22" spans="1:9" x14ac:dyDescent="0.25">
      <c r="A22" s="106" t="s">
        <v>182</v>
      </c>
      <c r="B22" s="94" t="s">
        <v>122</v>
      </c>
      <c r="C22" s="175" t="s">
        <v>122</v>
      </c>
      <c r="D22" s="176"/>
      <c r="E22" s="176"/>
      <c r="F22" s="177"/>
      <c r="G22" s="107"/>
      <c r="H22" s="92">
        <v>8856.6299999999992</v>
      </c>
      <c r="I22" s="92">
        <v>8981.3799999999992</v>
      </c>
    </row>
    <row r="23" spans="1:9" x14ac:dyDescent="0.25">
      <c r="A23" s="106" t="s">
        <v>183</v>
      </c>
      <c r="B23" s="109" t="s">
        <v>184</v>
      </c>
      <c r="C23" s="172" t="s">
        <v>184</v>
      </c>
      <c r="D23" s="173"/>
      <c r="E23" s="173"/>
      <c r="F23" s="174"/>
      <c r="G23" s="107"/>
      <c r="H23" s="92">
        <v>468243.61</v>
      </c>
      <c r="I23" s="92">
        <v>443372.12</v>
      </c>
    </row>
    <row r="24" spans="1:9" x14ac:dyDescent="0.25">
      <c r="A24" s="106" t="s">
        <v>185</v>
      </c>
      <c r="B24" s="94" t="s">
        <v>186</v>
      </c>
      <c r="C24" s="172" t="s">
        <v>186</v>
      </c>
      <c r="D24" s="173"/>
      <c r="E24" s="173"/>
      <c r="F24" s="174"/>
      <c r="G24" s="107"/>
      <c r="H24" s="92">
        <v>1114.26</v>
      </c>
      <c r="I24" s="92">
        <v>1141.74</v>
      </c>
    </row>
    <row r="25" spans="1:9" x14ac:dyDescent="0.25">
      <c r="A25" s="106" t="s">
        <v>187</v>
      </c>
      <c r="B25" s="109" t="s">
        <v>188</v>
      </c>
      <c r="C25" s="172" t="s">
        <v>188</v>
      </c>
      <c r="D25" s="173"/>
      <c r="E25" s="173"/>
      <c r="F25" s="174"/>
      <c r="G25" s="107"/>
      <c r="H25" s="92">
        <v>15917.23</v>
      </c>
      <c r="I25" s="92">
        <v>14860.19</v>
      </c>
    </row>
    <row r="26" spans="1:9" x14ac:dyDescent="0.25">
      <c r="A26" s="106" t="s">
        <v>67</v>
      </c>
      <c r="B26" s="94" t="s">
        <v>189</v>
      </c>
      <c r="C26" s="172" t="s">
        <v>189</v>
      </c>
      <c r="D26" s="173"/>
      <c r="E26" s="173"/>
      <c r="F26" s="174"/>
      <c r="G26" s="107"/>
      <c r="H26" s="108"/>
      <c r="I26" s="110"/>
    </row>
    <row r="27" spans="1:9" x14ac:dyDescent="0.25">
      <c r="A27" s="106" t="s">
        <v>87</v>
      </c>
      <c r="B27" s="94" t="s">
        <v>190</v>
      </c>
      <c r="C27" s="172" t="s">
        <v>190</v>
      </c>
      <c r="D27" s="173"/>
      <c r="E27" s="173"/>
      <c r="F27" s="174"/>
      <c r="G27" s="104" t="s">
        <v>265</v>
      </c>
      <c r="H27" s="108">
        <f>SUM(H28)+SUM(H29)</f>
        <v>107218.22</v>
      </c>
      <c r="I27" s="108">
        <f>SUM(I28)+SUM(I29)</f>
        <v>101918.41</v>
      </c>
    </row>
    <row r="28" spans="1:9" x14ac:dyDescent="0.25">
      <c r="A28" s="106" t="s">
        <v>191</v>
      </c>
      <c r="B28" s="109" t="s">
        <v>192</v>
      </c>
      <c r="C28" s="172" t="s">
        <v>192</v>
      </c>
      <c r="D28" s="173"/>
      <c r="E28" s="173"/>
      <c r="F28" s="174"/>
      <c r="G28" s="107"/>
      <c r="H28" s="92">
        <v>107218.22</v>
      </c>
      <c r="I28" s="92">
        <v>101918.41</v>
      </c>
    </row>
    <row r="29" spans="1:9" x14ac:dyDescent="0.25">
      <c r="A29" s="106" t="s">
        <v>193</v>
      </c>
      <c r="B29" s="109" t="s">
        <v>194</v>
      </c>
      <c r="C29" s="172" t="s">
        <v>194</v>
      </c>
      <c r="D29" s="173"/>
      <c r="E29" s="173"/>
      <c r="F29" s="174"/>
      <c r="G29" s="107"/>
      <c r="H29" s="92" t="s">
        <v>24</v>
      </c>
      <c r="I29" s="92" t="s">
        <v>24</v>
      </c>
    </row>
    <row r="30" spans="1:9" x14ac:dyDescent="0.25">
      <c r="A30" s="102" t="s">
        <v>93</v>
      </c>
      <c r="B30" s="103" t="s">
        <v>195</v>
      </c>
      <c r="C30" s="169" t="s">
        <v>195</v>
      </c>
      <c r="D30" s="170"/>
      <c r="E30" s="170"/>
      <c r="F30" s="171"/>
      <c r="G30" s="104" t="s">
        <v>266</v>
      </c>
      <c r="H30" s="105">
        <f>SUM(H31:H44)</f>
        <v>612148.38</v>
      </c>
      <c r="I30" s="105">
        <f>SUM(I31:I44)</f>
        <v>587067.35</v>
      </c>
    </row>
    <row r="31" spans="1:9" x14ac:dyDescent="0.25">
      <c r="A31" s="106" t="s">
        <v>55</v>
      </c>
      <c r="B31" s="94" t="s">
        <v>196</v>
      </c>
      <c r="C31" s="172" t="s">
        <v>197</v>
      </c>
      <c r="D31" s="173"/>
      <c r="E31" s="173"/>
      <c r="F31" s="174"/>
      <c r="G31" s="107"/>
      <c r="H31" s="92">
        <v>440230.97</v>
      </c>
      <c r="I31" s="92">
        <v>385524.05</v>
      </c>
    </row>
    <row r="32" spans="1:9" x14ac:dyDescent="0.25">
      <c r="A32" s="106" t="s">
        <v>67</v>
      </c>
      <c r="B32" s="94" t="s">
        <v>198</v>
      </c>
      <c r="C32" s="172" t="s">
        <v>199</v>
      </c>
      <c r="D32" s="173"/>
      <c r="E32" s="173"/>
      <c r="F32" s="174"/>
      <c r="G32" s="107"/>
      <c r="H32" s="92">
        <v>9892.76</v>
      </c>
      <c r="I32" s="92">
        <v>10082.89</v>
      </c>
    </row>
    <row r="33" spans="1:9" x14ac:dyDescent="0.25">
      <c r="A33" s="106" t="s">
        <v>87</v>
      </c>
      <c r="B33" s="94" t="s">
        <v>200</v>
      </c>
      <c r="C33" s="172" t="s">
        <v>201</v>
      </c>
      <c r="D33" s="173"/>
      <c r="E33" s="173"/>
      <c r="F33" s="174"/>
      <c r="G33" s="107"/>
      <c r="H33" s="92">
        <v>15317.71</v>
      </c>
      <c r="I33" s="92">
        <v>8004.22</v>
      </c>
    </row>
    <row r="34" spans="1:9" x14ac:dyDescent="0.25">
      <c r="A34" s="106" t="s">
        <v>89</v>
      </c>
      <c r="B34" s="94" t="s">
        <v>202</v>
      </c>
      <c r="C34" s="175" t="s">
        <v>203</v>
      </c>
      <c r="D34" s="176"/>
      <c r="E34" s="176"/>
      <c r="F34" s="177"/>
      <c r="G34" s="107"/>
      <c r="H34" s="92">
        <v>1114.21</v>
      </c>
      <c r="I34" s="92">
        <v>318.35000000000002</v>
      </c>
    </row>
    <row r="35" spans="1:9" x14ac:dyDescent="0.25">
      <c r="A35" s="106" t="s">
        <v>91</v>
      </c>
      <c r="B35" s="94" t="s">
        <v>204</v>
      </c>
      <c r="C35" s="175" t="s">
        <v>205</v>
      </c>
      <c r="D35" s="176"/>
      <c r="E35" s="176"/>
      <c r="F35" s="177"/>
      <c r="G35" s="107"/>
      <c r="H35" s="92">
        <v>8080.26</v>
      </c>
      <c r="I35" s="92">
        <v>1760.2</v>
      </c>
    </row>
    <row r="36" spans="1:9" x14ac:dyDescent="0.25">
      <c r="A36" s="106" t="s">
        <v>206</v>
      </c>
      <c r="B36" s="94" t="s">
        <v>207</v>
      </c>
      <c r="C36" s="175" t="s">
        <v>208</v>
      </c>
      <c r="D36" s="176"/>
      <c r="E36" s="176"/>
      <c r="F36" s="177"/>
      <c r="G36" s="107"/>
      <c r="H36" s="92">
        <v>0</v>
      </c>
      <c r="I36" s="92">
        <v>64.58</v>
      </c>
    </row>
    <row r="37" spans="1:9" x14ac:dyDescent="0.25">
      <c r="A37" s="106" t="s">
        <v>209</v>
      </c>
      <c r="B37" s="94" t="s">
        <v>210</v>
      </c>
      <c r="C37" s="175" t="s">
        <v>211</v>
      </c>
      <c r="D37" s="176"/>
      <c r="E37" s="176"/>
      <c r="F37" s="177"/>
      <c r="G37" s="107"/>
      <c r="H37" s="92">
        <v>302.5</v>
      </c>
      <c r="I37" s="92">
        <v>0</v>
      </c>
    </row>
    <row r="38" spans="1:9" x14ac:dyDescent="0.25">
      <c r="A38" s="106" t="s">
        <v>212</v>
      </c>
      <c r="B38" s="94" t="s">
        <v>213</v>
      </c>
      <c r="C38" s="172" t="s">
        <v>213</v>
      </c>
      <c r="D38" s="173"/>
      <c r="E38" s="173"/>
      <c r="F38" s="174"/>
      <c r="G38" s="107"/>
      <c r="H38" s="92" t="s">
        <v>24</v>
      </c>
      <c r="I38" s="92" t="s">
        <v>24</v>
      </c>
    </row>
    <row r="39" spans="1:9" x14ac:dyDescent="0.25">
      <c r="A39" s="106" t="s">
        <v>214</v>
      </c>
      <c r="B39" s="94" t="s">
        <v>215</v>
      </c>
      <c r="C39" s="175" t="s">
        <v>215</v>
      </c>
      <c r="D39" s="176"/>
      <c r="E39" s="176"/>
      <c r="F39" s="177"/>
      <c r="G39" s="107"/>
      <c r="H39" s="92">
        <v>15081.07</v>
      </c>
      <c r="I39" s="92">
        <v>12248.7</v>
      </c>
    </row>
    <row r="40" spans="1:9" x14ac:dyDescent="0.25">
      <c r="A40" s="106" t="s">
        <v>216</v>
      </c>
      <c r="B40" s="94" t="s">
        <v>217</v>
      </c>
      <c r="C40" s="172" t="s">
        <v>218</v>
      </c>
      <c r="D40" s="173"/>
      <c r="E40" s="173"/>
      <c r="F40" s="174"/>
      <c r="G40" s="107"/>
      <c r="H40" s="92" t="s">
        <v>24</v>
      </c>
      <c r="I40" s="92">
        <v>1680</v>
      </c>
    </row>
    <row r="41" spans="1:9" x14ac:dyDescent="0.25">
      <c r="A41" s="106" t="s">
        <v>219</v>
      </c>
      <c r="B41" s="94" t="s">
        <v>220</v>
      </c>
      <c r="C41" s="172" t="s">
        <v>221</v>
      </c>
      <c r="D41" s="173"/>
      <c r="E41" s="173"/>
      <c r="F41" s="174"/>
      <c r="G41" s="107"/>
      <c r="H41" s="92" t="s">
        <v>24</v>
      </c>
      <c r="I41" s="92" t="s">
        <v>24</v>
      </c>
    </row>
    <row r="42" spans="1:9" x14ac:dyDescent="0.25">
      <c r="A42" s="106" t="s">
        <v>222</v>
      </c>
      <c r="B42" s="94" t="s">
        <v>223</v>
      </c>
      <c r="C42" s="172" t="s">
        <v>224</v>
      </c>
      <c r="D42" s="173"/>
      <c r="E42" s="173"/>
      <c r="F42" s="174"/>
      <c r="G42" s="107"/>
      <c r="H42" s="92" t="s">
        <v>24</v>
      </c>
      <c r="I42" s="92" t="s">
        <v>24</v>
      </c>
    </row>
    <row r="43" spans="1:9" x14ac:dyDescent="0.25">
      <c r="A43" s="106" t="s">
        <v>225</v>
      </c>
      <c r="B43" s="94" t="s">
        <v>226</v>
      </c>
      <c r="C43" s="172" t="s">
        <v>227</v>
      </c>
      <c r="D43" s="173"/>
      <c r="E43" s="173"/>
      <c r="F43" s="174"/>
      <c r="G43" s="107"/>
      <c r="H43" s="92">
        <v>122128.9</v>
      </c>
      <c r="I43" s="92">
        <v>167384.35999999999</v>
      </c>
    </row>
    <row r="44" spans="1:9" x14ac:dyDescent="0.25">
      <c r="A44" s="106" t="s">
        <v>228</v>
      </c>
      <c r="B44" s="94" t="s">
        <v>229</v>
      </c>
      <c r="C44" s="156" t="s">
        <v>230</v>
      </c>
      <c r="D44" s="157"/>
      <c r="E44" s="157"/>
      <c r="F44" s="158"/>
      <c r="G44" s="107"/>
      <c r="H44" s="92">
        <v>0</v>
      </c>
      <c r="I44" s="92">
        <v>0</v>
      </c>
    </row>
    <row r="45" spans="1:9" x14ac:dyDescent="0.25">
      <c r="A45" s="103" t="s">
        <v>95</v>
      </c>
      <c r="B45" s="93" t="s">
        <v>231</v>
      </c>
      <c r="C45" s="160" t="s">
        <v>231</v>
      </c>
      <c r="D45" s="161"/>
      <c r="E45" s="161"/>
      <c r="F45" s="162"/>
      <c r="G45" s="104"/>
      <c r="H45" s="105">
        <f>H20-H30</f>
        <v>-10798.430000000051</v>
      </c>
      <c r="I45" s="105">
        <f>I20-I30</f>
        <v>-16793.510000000009</v>
      </c>
    </row>
    <row r="46" spans="1:9" x14ac:dyDescent="0.25">
      <c r="A46" s="103" t="s">
        <v>120</v>
      </c>
      <c r="B46" s="103" t="s">
        <v>232</v>
      </c>
      <c r="C46" s="163" t="s">
        <v>232</v>
      </c>
      <c r="D46" s="164"/>
      <c r="E46" s="164"/>
      <c r="F46" s="165"/>
      <c r="G46" s="104"/>
      <c r="H46" s="105">
        <f>IF(TYPE(H47)=1,H47,0)+IF(TYPE(H48)=1,H48,0)-IF(TYPE(H49)=1,H49,0)</f>
        <v>6914.63</v>
      </c>
      <c r="I46" s="105">
        <f>IF(TYPE(I47)=1,I47,0)+IF(TYPE(I48)=1,I48,0)-IF(TYPE(I49)=1,I49,0)</f>
        <v>0</v>
      </c>
    </row>
    <row r="47" spans="1:9" x14ac:dyDescent="0.25">
      <c r="A47" s="109" t="s">
        <v>233</v>
      </c>
      <c r="B47" s="94" t="s">
        <v>234</v>
      </c>
      <c r="C47" s="156" t="s">
        <v>235</v>
      </c>
      <c r="D47" s="157"/>
      <c r="E47" s="157"/>
      <c r="F47" s="158"/>
      <c r="G47" s="107"/>
      <c r="H47" s="108">
        <v>6914.63</v>
      </c>
      <c r="I47" s="92"/>
    </row>
    <row r="48" spans="1:9" x14ac:dyDescent="0.25">
      <c r="A48" s="109" t="s">
        <v>67</v>
      </c>
      <c r="B48" s="94" t="s">
        <v>236</v>
      </c>
      <c r="C48" s="156" t="s">
        <v>236</v>
      </c>
      <c r="D48" s="157"/>
      <c r="E48" s="157"/>
      <c r="F48" s="158"/>
      <c r="G48" s="107"/>
      <c r="H48" s="92"/>
      <c r="I48" s="92"/>
    </row>
    <row r="49" spans="1:9" x14ac:dyDescent="0.25">
      <c r="A49" s="109" t="s">
        <v>237</v>
      </c>
      <c r="B49" s="94" t="s">
        <v>238</v>
      </c>
      <c r="C49" s="156" t="s">
        <v>239</v>
      </c>
      <c r="D49" s="157"/>
      <c r="E49" s="157"/>
      <c r="F49" s="158"/>
      <c r="G49" s="107"/>
      <c r="H49" s="92" t="s">
        <v>24</v>
      </c>
      <c r="I49" s="92" t="s">
        <v>24</v>
      </c>
    </row>
    <row r="50" spans="1:9" x14ac:dyDescent="0.25">
      <c r="A50" s="103" t="s">
        <v>127</v>
      </c>
      <c r="B50" s="93" t="s">
        <v>240</v>
      </c>
      <c r="C50" s="160" t="s">
        <v>240</v>
      </c>
      <c r="D50" s="161"/>
      <c r="E50" s="161"/>
      <c r="F50" s="162"/>
      <c r="G50" s="104"/>
      <c r="H50" s="92" t="s">
        <v>24</v>
      </c>
      <c r="I50" s="92" t="s">
        <v>24</v>
      </c>
    </row>
    <row r="51" spans="1:9" ht="24" customHeight="1" x14ac:dyDescent="0.25">
      <c r="A51" s="103" t="s">
        <v>154</v>
      </c>
      <c r="B51" s="93" t="s">
        <v>241</v>
      </c>
      <c r="C51" s="166" t="s">
        <v>241</v>
      </c>
      <c r="D51" s="167"/>
      <c r="E51" s="167"/>
      <c r="F51" s="168"/>
      <c r="G51" s="104"/>
      <c r="H51" s="92" t="s">
        <v>24</v>
      </c>
      <c r="I51" s="92" t="s">
        <v>24</v>
      </c>
    </row>
    <row r="52" spans="1:9" x14ac:dyDescent="0.25">
      <c r="A52" s="103" t="s">
        <v>166</v>
      </c>
      <c r="B52" s="93" t="s">
        <v>242</v>
      </c>
      <c r="C52" s="160" t="s">
        <v>242</v>
      </c>
      <c r="D52" s="161"/>
      <c r="E52" s="161"/>
      <c r="F52" s="162"/>
      <c r="G52" s="104"/>
      <c r="H52" s="92" t="s">
        <v>24</v>
      </c>
      <c r="I52" s="92" t="s">
        <v>24</v>
      </c>
    </row>
    <row r="53" spans="1:9" ht="24.75" customHeight="1" x14ac:dyDescent="0.25">
      <c r="A53" s="103" t="s">
        <v>243</v>
      </c>
      <c r="B53" s="103" t="s">
        <v>244</v>
      </c>
      <c r="C53" s="169" t="s">
        <v>244</v>
      </c>
      <c r="D53" s="170"/>
      <c r="E53" s="170"/>
      <c r="F53" s="171"/>
      <c r="G53" s="104"/>
      <c r="H53" s="105">
        <f>SUM(H45,H46,H50,H51,H52)</f>
        <v>-3883.8000000000511</v>
      </c>
      <c r="I53" s="105">
        <f>SUM(I45,I46,I50,I51,I52)</f>
        <v>-16793.510000000009</v>
      </c>
    </row>
    <row r="54" spans="1:9" x14ac:dyDescent="0.25">
      <c r="A54" s="103" t="s">
        <v>55</v>
      </c>
      <c r="B54" s="103" t="s">
        <v>245</v>
      </c>
      <c r="C54" s="163" t="s">
        <v>245</v>
      </c>
      <c r="D54" s="164"/>
      <c r="E54" s="164"/>
      <c r="F54" s="165"/>
      <c r="G54" s="104"/>
      <c r="H54" s="92" t="s">
        <v>24</v>
      </c>
      <c r="I54" s="92" t="s">
        <v>24</v>
      </c>
    </row>
    <row r="55" spans="1:9" x14ac:dyDescent="0.25">
      <c r="A55" s="103" t="s">
        <v>246</v>
      </c>
      <c r="B55" s="93" t="s">
        <v>247</v>
      </c>
      <c r="C55" s="160" t="s">
        <v>247</v>
      </c>
      <c r="D55" s="161"/>
      <c r="E55" s="161"/>
      <c r="F55" s="162"/>
      <c r="G55" s="104"/>
      <c r="H55" s="105">
        <f>SUM(H53,H54)</f>
        <v>-3883.8000000000511</v>
      </c>
      <c r="I55" s="105">
        <f>SUM(I53,I54)</f>
        <v>-16793.510000000009</v>
      </c>
    </row>
    <row r="56" spans="1:9" x14ac:dyDescent="0.25">
      <c r="A56" s="109" t="s">
        <v>55</v>
      </c>
      <c r="B56" s="94" t="s">
        <v>248</v>
      </c>
      <c r="C56" s="156" t="s">
        <v>248</v>
      </c>
      <c r="D56" s="157"/>
      <c r="E56" s="157"/>
      <c r="F56" s="158"/>
      <c r="G56" s="107"/>
      <c r="H56" s="108"/>
      <c r="I56" s="108"/>
    </row>
    <row r="57" spans="1:9" x14ac:dyDescent="0.25">
      <c r="A57" s="109" t="s">
        <v>67</v>
      </c>
      <c r="B57" s="94" t="s">
        <v>249</v>
      </c>
      <c r="C57" s="156" t="s">
        <v>249</v>
      </c>
      <c r="D57" s="157"/>
      <c r="E57" s="157"/>
      <c r="F57" s="158"/>
      <c r="G57" s="107"/>
      <c r="H57" s="108"/>
      <c r="I57" s="108"/>
    </row>
    <row r="58" spans="1:9" x14ac:dyDescent="0.25">
      <c r="A58" s="95"/>
      <c r="B58" s="95"/>
      <c r="C58" s="95"/>
      <c r="D58" s="95"/>
    </row>
    <row r="59" spans="1:9" ht="15.75" customHeight="1" x14ac:dyDescent="0.25">
      <c r="A59" s="183" t="s">
        <v>250</v>
      </c>
      <c r="B59" s="183"/>
      <c r="C59" s="183"/>
      <c r="D59" s="111"/>
      <c r="E59" s="111"/>
      <c r="F59" s="99"/>
      <c r="G59" s="111"/>
      <c r="H59" s="159" t="s">
        <v>272</v>
      </c>
      <c r="I59" s="159"/>
    </row>
    <row r="60" spans="1:9" ht="31.5" customHeight="1" x14ac:dyDescent="0.25">
      <c r="A60" s="184" t="s">
        <v>251</v>
      </c>
      <c r="B60" s="184"/>
      <c r="C60" s="184"/>
      <c r="D60" s="112"/>
      <c r="E60" s="112"/>
      <c r="F60" s="112" t="s">
        <v>170</v>
      </c>
      <c r="G60" s="112"/>
      <c r="H60" s="155" t="s">
        <v>171</v>
      </c>
      <c r="I60" s="155"/>
    </row>
    <row r="61" spans="1:9" ht="6.75" customHeight="1" x14ac:dyDescent="0.25">
      <c r="A61" s="100"/>
      <c r="B61" s="100"/>
      <c r="C61" s="100"/>
      <c r="D61" s="100"/>
      <c r="E61" s="100"/>
      <c r="F61" s="100"/>
      <c r="G61" s="100"/>
      <c r="H61" s="101"/>
      <c r="I61" s="101"/>
    </row>
    <row r="62" spans="1:9" ht="33" customHeight="1" x14ac:dyDescent="0.25">
      <c r="A62" s="183" t="s">
        <v>273</v>
      </c>
      <c r="B62" s="183"/>
      <c r="C62" s="183"/>
      <c r="D62" s="113"/>
      <c r="E62" s="113"/>
      <c r="F62" s="99"/>
      <c r="G62" s="111"/>
      <c r="H62" s="159" t="s">
        <v>252</v>
      </c>
      <c r="I62" s="159"/>
    </row>
    <row r="63" spans="1:9" ht="15" customHeight="1" x14ac:dyDescent="0.25">
      <c r="A63" s="184" t="s">
        <v>254</v>
      </c>
      <c r="B63" s="184"/>
      <c r="C63" s="184"/>
      <c r="D63" s="114"/>
      <c r="E63" s="114"/>
      <c r="F63" s="112" t="s">
        <v>170</v>
      </c>
      <c r="G63" s="112"/>
      <c r="H63" s="155" t="s">
        <v>171</v>
      </c>
      <c r="I63" s="155"/>
    </row>
  </sheetData>
  <mergeCells count="62">
    <mergeCell ref="A9:I9"/>
    <mergeCell ref="A59:C59"/>
    <mergeCell ref="A60:C60"/>
    <mergeCell ref="A62:C62"/>
    <mergeCell ref="A63:C63"/>
    <mergeCell ref="C20:F20"/>
    <mergeCell ref="A10:I10"/>
    <mergeCell ref="A11:I11"/>
    <mergeCell ref="A12:I12"/>
    <mergeCell ref="A13:I13"/>
    <mergeCell ref="A14:I14"/>
    <mergeCell ref="A16:I16"/>
    <mergeCell ref="A17:I17"/>
    <mergeCell ref="A18:I18"/>
    <mergeCell ref="A19:B19"/>
    <mergeCell ref="C19:F19"/>
    <mergeCell ref="A1:I1"/>
    <mergeCell ref="A5:I5"/>
    <mergeCell ref="A6:I6"/>
    <mergeCell ref="A7:I7"/>
    <mergeCell ref="A8:I8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H63:I63"/>
    <mergeCell ref="C57:F57"/>
    <mergeCell ref="H59:I59"/>
    <mergeCell ref="H60:I60"/>
    <mergeCell ref="H62:I62"/>
  </mergeCells>
  <pageMargins left="0.31496062992125984" right="0.31496062992125984" top="0.35433070866141736" bottom="0.35433070866141736" header="0" footer="0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opLeftCell="A9" workbookViewId="0">
      <selection activeCell="K23" sqref="K23"/>
    </sheetView>
  </sheetViews>
  <sheetFormatPr defaultRowHeight="15" x14ac:dyDescent="0.25"/>
  <cols>
    <col min="1" max="1" width="6" style="5" customWidth="1"/>
    <col min="2" max="2" width="32.85546875" style="3" customWidth="1"/>
    <col min="3" max="10" width="15.7109375" style="3" customWidth="1"/>
    <col min="11" max="11" width="13.140625" style="3" customWidth="1"/>
    <col min="12" max="13" width="15.7109375" style="3" customWidth="1"/>
    <col min="14" max="16384" width="9.140625" style="4"/>
  </cols>
  <sheetData>
    <row r="1" spans="1:13" x14ac:dyDescent="0.2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x14ac:dyDescent="0.25">
      <c r="I2" s="3" t="s">
        <v>1</v>
      </c>
    </row>
    <row r="3" spans="1:13" x14ac:dyDescent="0.25">
      <c r="I3" s="3" t="s">
        <v>2</v>
      </c>
    </row>
    <row r="5" spans="1:13" x14ac:dyDescent="0.25">
      <c r="A5" s="188" t="s">
        <v>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x14ac:dyDescent="0.25">
      <c r="A6" s="188" t="s">
        <v>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13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ht="15.75" x14ac:dyDescent="0.25">
      <c r="A8" s="126"/>
      <c r="B8" s="126"/>
      <c r="C8" s="199" t="s">
        <v>270</v>
      </c>
      <c r="D8" s="199"/>
      <c r="E8" s="199"/>
      <c r="F8" s="199"/>
      <c r="G8" s="199"/>
      <c r="H8" s="199"/>
      <c r="I8" s="199"/>
      <c r="J8" s="199"/>
      <c r="K8" s="126"/>
      <c r="L8" s="126"/>
      <c r="M8" s="126"/>
    </row>
    <row r="10" spans="1:13" x14ac:dyDescent="0.25">
      <c r="A10" s="187" t="s">
        <v>5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x14ac:dyDescent="0.25">
      <c r="A12" s="126"/>
      <c r="B12" s="126"/>
      <c r="C12" s="126"/>
      <c r="D12" s="126"/>
      <c r="E12" s="200" t="s">
        <v>274</v>
      </c>
      <c r="F12" s="200"/>
      <c r="G12" s="200"/>
      <c r="H12" s="200"/>
      <c r="I12" s="126"/>
      <c r="J12" s="126"/>
      <c r="K12" s="126"/>
      <c r="L12" s="126"/>
      <c r="M12" s="126"/>
    </row>
    <row r="14" spans="1:13" x14ac:dyDescent="0.25">
      <c r="A14" s="197" t="s">
        <v>6</v>
      </c>
      <c r="B14" s="197" t="s">
        <v>7</v>
      </c>
      <c r="C14" s="197" t="s">
        <v>8</v>
      </c>
      <c r="D14" s="191" t="s">
        <v>9</v>
      </c>
      <c r="E14" s="193"/>
      <c r="F14" s="193"/>
      <c r="G14" s="193"/>
      <c r="H14" s="193"/>
      <c r="I14" s="193"/>
      <c r="J14" s="193"/>
      <c r="K14" s="193"/>
      <c r="L14" s="192"/>
      <c r="M14" s="197" t="s">
        <v>10</v>
      </c>
    </row>
    <row r="15" spans="1:13" ht="63.75" x14ac:dyDescent="0.25">
      <c r="A15" s="198"/>
      <c r="B15" s="198"/>
      <c r="C15" s="198"/>
      <c r="D15" s="9" t="s">
        <v>42</v>
      </c>
      <c r="E15" s="9" t="s">
        <v>11</v>
      </c>
      <c r="F15" s="9" t="s">
        <v>12</v>
      </c>
      <c r="G15" s="9" t="s">
        <v>13</v>
      </c>
      <c r="H15" s="9" t="s">
        <v>14</v>
      </c>
      <c r="I15" s="10" t="s">
        <v>15</v>
      </c>
      <c r="J15" s="9" t="s">
        <v>16</v>
      </c>
      <c r="K15" s="9" t="s">
        <v>17</v>
      </c>
      <c r="L15" s="11" t="s">
        <v>18</v>
      </c>
      <c r="M15" s="198"/>
    </row>
    <row r="16" spans="1:13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7" t="s">
        <v>19</v>
      </c>
      <c r="L16" s="6">
        <v>12</v>
      </c>
      <c r="M16" s="6">
        <v>13</v>
      </c>
    </row>
    <row r="17" spans="1:13" ht="51" x14ac:dyDescent="0.25">
      <c r="A17" s="12" t="s">
        <v>20</v>
      </c>
      <c r="B17" s="13" t="s">
        <v>21</v>
      </c>
      <c r="C17" s="14">
        <f t="shared" ref="C17:L17" si="0">SUM(C18:C19)</f>
        <v>28644.22</v>
      </c>
      <c r="D17" s="14">
        <f t="shared" si="0"/>
        <v>22660</v>
      </c>
      <c r="E17" s="14">
        <f t="shared" si="0"/>
        <v>0</v>
      </c>
      <c r="F17" s="14">
        <f t="shared" si="0"/>
        <v>4079.86</v>
      </c>
      <c r="G17" s="14">
        <f t="shared" si="0"/>
        <v>-4111.9799999999996</v>
      </c>
      <c r="H17" s="14">
        <f t="shared" si="0"/>
        <v>0</v>
      </c>
      <c r="I17" s="14">
        <f t="shared" si="0"/>
        <v>-8856.630000000001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ref="M17:M29" si="1">SUM(C17:L17)</f>
        <v>42415.47</v>
      </c>
    </row>
    <row r="18" spans="1:13" x14ac:dyDescent="0.25">
      <c r="A18" s="6" t="s">
        <v>22</v>
      </c>
      <c r="B18" s="15" t="s">
        <v>23</v>
      </c>
      <c r="C18" s="16">
        <v>28644.22</v>
      </c>
      <c r="D18" s="16">
        <v>-2.2026824808563E-13</v>
      </c>
      <c r="E18" s="16">
        <v>6730</v>
      </c>
      <c r="F18" s="16">
        <v>4079.86</v>
      </c>
      <c r="G18" s="16">
        <v>-4111.9799999999996</v>
      </c>
      <c r="H18" s="16" t="s">
        <v>24</v>
      </c>
      <c r="I18" s="16">
        <v>-6926.63</v>
      </c>
      <c r="J18" s="16" t="s">
        <v>24</v>
      </c>
      <c r="K18" s="16" t="s">
        <v>24</v>
      </c>
      <c r="L18" s="16" t="s">
        <v>24</v>
      </c>
      <c r="M18" s="16">
        <f t="shared" si="1"/>
        <v>28415.470000000005</v>
      </c>
    </row>
    <row r="19" spans="1:13" x14ac:dyDescent="0.25">
      <c r="A19" s="6" t="s">
        <v>25</v>
      </c>
      <c r="B19" s="15" t="s">
        <v>26</v>
      </c>
      <c r="C19" s="16">
        <v>0</v>
      </c>
      <c r="D19" s="16">
        <v>22660</v>
      </c>
      <c r="E19" s="16">
        <v>-6730</v>
      </c>
      <c r="F19" s="16" t="s">
        <v>24</v>
      </c>
      <c r="G19" s="16" t="s">
        <v>24</v>
      </c>
      <c r="H19" s="16" t="s">
        <v>24</v>
      </c>
      <c r="I19" s="16">
        <v>-1930</v>
      </c>
      <c r="J19" s="16" t="s">
        <v>24</v>
      </c>
      <c r="K19" s="16" t="s">
        <v>24</v>
      </c>
      <c r="L19" s="16">
        <v>0</v>
      </c>
      <c r="M19" s="16">
        <f t="shared" si="1"/>
        <v>14000</v>
      </c>
    </row>
    <row r="20" spans="1:13" ht="51" x14ac:dyDescent="0.25">
      <c r="A20" s="12" t="s">
        <v>27</v>
      </c>
      <c r="B20" s="13" t="s">
        <v>28</v>
      </c>
      <c r="C20" s="14">
        <f t="shared" ref="C20:L20" si="2">SUM(C21:C22)</f>
        <v>513425.43</v>
      </c>
      <c r="D20" s="14">
        <f t="shared" si="2"/>
        <v>472882.54</v>
      </c>
      <c r="E20" s="14">
        <f t="shared" si="2"/>
        <v>0</v>
      </c>
      <c r="F20" s="14">
        <f t="shared" si="2"/>
        <v>50954.9</v>
      </c>
      <c r="G20" s="14">
        <f t="shared" si="2"/>
        <v>-51356.12</v>
      </c>
      <c r="H20" s="14">
        <f t="shared" si="2"/>
        <v>0</v>
      </c>
      <c r="I20" s="14">
        <f t="shared" si="2"/>
        <v>-468989.58999999997</v>
      </c>
      <c r="J20" s="14">
        <f t="shared" si="2"/>
        <v>0</v>
      </c>
      <c r="K20" s="14">
        <f t="shared" si="2"/>
        <v>-1313.03</v>
      </c>
      <c r="L20" s="14">
        <f t="shared" si="2"/>
        <v>0</v>
      </c>
      <c r="M20" s="14">
        <f t="shared" si="1"/>
        <v>515604.13</v>
      </c>
    </row>
    <row r="21" spans="1:13" x14ac:dyDescent="0.25">
      <c r="A21" s="6" t="s">
        <v>29</v>
      </c>
      <c r="B21" s="15" t="s">
        <v>23</v>
      </c>
      <c r="C21" s="16">
        <v>513425.43</v>
      </c>
      <c r="D21" s="16">
        <v>11774.07</v>
      </c>
      <c r="E21" s="16" t="s">
        <v>24</v>
      </c>
      <c r="F21" s="16">
        <v>50954.9</v>
      </c>
      <c r="G21" s="16">
        <v>-51356.12</v>
      </c>
      <c r="H21" s="16" t="s">
        <v>24</v>
      </c>
      <c r="I21" s="16">
        <v>-13278.05</v>
      </c>
      <c r="J21" s="16" t="s">
        <v>24</v>
      </c>
      <c r="K21" s="16">
        <v>-332.01</v>
      </c>
      <c r="L21" s="16">
        <v>0</v>
      </c>
      <c r="M21" s="16">
        <f t="shared" si="1"/>
        <v>511188.22000000003</v>
      </c>
    </row>
    <row r="22" spans="1:13" x14ac:dyDescent="0.25">
      <c r="A22" s="6" t="s">
        <v>30</v>
      </c>
      <c r="B22" s="15" t="s">
        <v>26</v>
      </c>
      <c r="C22" s="16">
        <v>0</v>
      </c>
      <c r="D22" s="16">
        <v>461108.47</v>
      </c>
      <c r="E22" s="16" t="s">
        <v>24</v>
      </c>
      <c r="F22" s="16" t="s">
        <v>24</v>
      </c>
      <c r="G22" s="16" t="s">
        <v>24</v>
      </c>
      <c r="H22" s="16" t="s">
        <v>24</v>
      </c>
      <c r="I22" s="16">
        <v>-455711.54</v>
      </c>
      <c r="J22" s="16" t="s">
        <v>24</v>
      </c>
      <c r="K22" s="16">
        <v>-981.02</v>
      </c>
      <c r="L22" s="16">
        <v>0</v>
      </c>
      <c r="M22" s="16">
        <f t="shared" si="1"/>
        <v>4415.9099999999926</v>
      </c>
    </row>
    <row r="23" spans="1:13" ht="89.25" x14ac:dyDescent="0.25">
      <c r="A23" s="12" t="s">
        <v>31</v>
      </c>
      <c r="B23" s="13" t="s">
        <v>32</v>
      </c>
      <c r="C23" s="14">
        <f t="shared" ref="C23:L23" si="3">SUM(C24:C25)</f>
        <v>162316.88</v>
      </c>
      <c r="D23" s="14">
        <f t="shared" si="3"/>
        <v>0</v>
      </c>
      <c r="E23" s="14">
        <f t="shared" si="3"/>
        <v>0</v>
      </c>
      <c r="F23" s="14">
        <f t="shared" si="3"/>
        <v>23119.13</v>
      </c>
      <c r="G23" s="14">
        <f t="shared" si="3"/>
        <v>-23301.17</v>
      </c>
      <c r="H23" s="14">
        <f t="shared" si="3"/>
        <v>0</v>
      </c>
      <c r="I23" s="14">
        <f t="shared" si="3"/>
        <v>-1114.26</v>
      </c>
      <c r="J23" s="14">
        <f t="shared" si="3"/>
        <v>0</v>
      </c>
      <c r="K23" s="14">
        <f t="shared" si="3"/>
        <v>0</v>
      </c>
      <c r="L23" s="14">
        <f t="shared" si="3"/>
        <v>0</v>
      </c>
      <c r="M23" s="14">
        <f t="shared" si="1"/>
        <v>161020.58000000002</v>
      </c>
    </row>
    <row r="24" spans="1:13" x14ac:dyDescent="0.25">
      <c r="A24" s="6" t="s">
        <v>33</v>
      </c>
      <c r="B24" s="15" t="s">
        <v>23</v>
      </c>
      <c r="C24" s="16">
        <v>162316.88</v>
      </c>
      <c r="D24" s="16" t="s">
        <v>24</v>
      </c>
      <c r="E24" s="16" t="s">
        <v>24</v>
      </c>
      <c r="F24" s="16">
        <v>23119.13</v>
      </c>
      <c r="G24" s="16">
        <v>-23301.17</v>
      </c>
      <c r="H24" s="16" t="s">
        <v>24</v>
      </c>
      <c r="I24" s="16">
        <v>-1114.26</v>
      </c>
      <c r="J24" s="16" t="s">
        <v>24</v>
      </c>
      <c r="K24" s="16" t="s">
        <v>24</v>
      </c>
      <c r="L24" s="16" t="s">
        <v>24</v>
      </c>
      <c r="M24" s="16">
        <f t="shared" si="1"/>
        <v>161020.58000000002</v>
      </c>
    </row>
    <row r="25" spans="1:13" x14ac:dyDescent="0.25">
      <c r="A25" s="6" t="s">
        <v>34</v>
      </c>
      <c r="B25" s="15" t="s">
        <v>26</v>
      </c>
      <c r="C25" s="16">
        <v>0</v>
      </c>
      <c r="D25" s="16" t="s">
        <v>24</v>
      </c>
      <c r="E25" s="16" t="s">
        <v>24</v>
      </c>
      <c r="F25" s="16" t="s">
        <v>24</v>
      </c>
      <c r="G25" s="16" t="s">
        <v>24</v>
      </c>
      <c r="H25" s="16" t="s">
        <v>24</v>
      </c>
      <c r="I25" s="16" t="s">
        <v>24</v>
      </c>
      <c r="J25" s="16" t="s">
        <v>24</v>
      </c>
      <c r="K25" s="16" t="s">
        <v>24</v>
      </c>
      <c r="L25" s="16" t="s">
        <v>24</v>
      </c>
      <c r="M25" s="16">
        <f t="shared" si="1"/>
        <v>0</v>
      </c>
    </row>
    <row r="26" spans="1:13" x14ac:dyDescent="0.25">
      <c r="A26" s="12" t="s">
        <v>35</v>
      </c>
      <c r="B26" s="13" t="s">
        <v>36</v>
      </c>
      <c r="C26" s="14">
        <f t="shared" ref="C26:L26" si="4">SUM(C27:C28)</f>
        <v>11292.93</v>
      </c>
      <c r="D26" s="14">
        <f t="shared" si="4"/>
        <v>13550</v>
      </c>
      <c r="E26" s="14">
        <f t="shared" si="4"/>
        <v>0</v>
      </c>
      <c r="F26" s="14">
        <f t="shared" si="4"/>
        <v>0</v>
      </c>
      <c r="G26" s="14">
        <f t="shared" si="4"/>
        <v>0</v>
      </c>
      <c r="H26" s="14">
        <f t="shared" si="4"/>
        <v>0</v>
      </c>
      <c r="I26" s="14">
        <f t="shared" si="4"/>
        <v>-15917.23</v>
      </c>
      <c r="J26" s="14">
        <f t="shared" si="4"/>
        <v>0</v>
      </c>
      <c r="K26" s="14">
        <f t="shared" si="4"/>
        <v>0</v>
      </c>
      <c r="L26" s="14">
        <f t="shared" si="4"/>
        <v>0</v>
      </c>
      <c r="M26" s="14">
        <f t="shared" si="1"/>
        <v>8925.7000000000007</v>
      </c>
    </row>
    <row r="27" spans="1:13" x14ac:dyDescent="0.25">
      <c r="A27" s="6" t="s">
        <v>37</v>
      </c>
      <c r="B27" s="15" t="s">
        <v>23</v>
      </c>
      <c r="C27" s="16">
        <v>2275.02</v>
      </c>
      <c r="D27" s="16">
        <v>0</v>
      </c>
      <c r="E27" s="16">
        <v>49.8</v>
      </c>
      <c r="F27" s="16">
        <v>0</v>
      </c>
      <c r="G27" s="16" t="s">
        <v>24</v>
      </c>
      <c r="H27" s="16" t="s">
        <v>24</v>
      </c>
      <c r="I27" s="16">
        <v>-1241.52</v>
      </c>
      <c r="J27" s="16" t="s">
        <v>24</v>
      </c>
      <c r="K27" s="16" t="s">
        <v>24</v>
      </c>
      <c r="L27" s="16" t="s">
        <v>24</v>
      </c>
      <c r="M27" s="16">
        <f t="shared" si="1"/>
        <v>1083.3000000000002</v>
      </c>
    </row>
    <row r="28" spans="1:13" x14ac:dyDescent="0.25">
      <c r="A28" s="6" t="s">
        <v>38</v>
      </c>
      <c r="B28" s="15" t="s">
        <v>26</v>
      </c>
      <c r="C28" s="16">
        <v>9017.91</v>
      </c>
      <c r="D28" s="16">
        <v>13550</v>
      </c>
      <c r="E28" s="16">
        <v>-49.8</v>
      </c>
      <c r="F28" s="16" t="s">
        <v>24</v>
      </c>
      <c r="G28" s="16" t="s">
        <v>24</v>
      </c>
      <c r="H28" s="16" t="s">
        <v>24</v>
      </c>
      <c r="I28" s="16">
        <v>-14675.71</v>
      </c>
      <c r="J28" s="16" t="s">
        <v>24</v>
      </c>
      <c r="K28" s="16" t="s">
        <v>24</v>
      </c>
      <c r="L28" s="16" t="s">
        <v>24</v>
      </c>
      <c r="M28" s="16">
        <f t="shared" si="1"/>
        <v>7842.4000000000015</v>
      </c>
    </row>
    <row r="29" spans="1:13" x14ac:dyDescent="0.25">
      <c r="A29" s="12" t="s">
        <v>39</v>
      </c>
      <c r="B29" s="13" t="s">
        <v>40</v>
      </c>
      <c r="C29" s="14">
        <f t="shared" ref="C29:L29" si="5">SUM(C17,C20,C23,C26)</f>
        <v>715679.46000000008</v>
      </c>
      <c r="D29" s="14">
        <f t="shared" si="5"/>
        <v>509092.54</v>
      </c>
      <c r="E29" s="14">
        <f t="shared" si="5"/>
        <v>0</v>
      </c>
      <c r="F29" s="14">
        <f t="shared" si="5"/>
        <v>78153.89</v>
      </c>
      <c r="G29" s="14">
        <f t="shared" si="5"/>
        <v>-78769.27</v>
      </c>
      <c r="H29" s="14">
        <f t="shared" si="5"/>
        <v>0</v>
      </c>
      <c r="I29" s="14">
        <f t="shared" si="5"/>
        <v>-494877.70999999996</v>
      </c>
      <c r="J29" s="14">
        <f t="shared" si="5"/>
        <v>0</v>
      </c>
      <c r="K29" s="14">
        <f t="shared" si="5"/>
        <v>-1313.03</v>
      </c>
      <c r="L29" s="14">
        <f t="shared" si="5"/>
        <v>0</v>
      </c>
      <c r="M29" s="14">
        <f t="shared" si="1"/>
        <v>727965.87999999989</v>
      </c>
    </row>
    <row r="30" spans="1:13" x14ac:dyDescent="0.25">
      <c r="A30" s="194" t="s">
        <v>41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13" x14ac:dyDescent="0.25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</row>
    <row r="32" spans="1:13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</row>
    <row r="33" spans="1:13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</sheetData>
  <mergeCells count="12">
    <mergeCell ref="A30:M32"/>
    <mergeCell ref="A1:M1"/>
    <mergeCell ref="A5:M5"/>
    <mergeCell ref="A6:M6"/>
    <mergeCell ref="A10:M10"/>
    <mergeCell ref="A14:A15"/>
    <mergeCell ref="B14:B15"/>
    <mergeCell ref="C14:C15"/>
    <mergeCell ref="D14:L14"/>
    <mergeCell ref="M14:M15"/>
    <mergeCell ref="C8:J8"/>
    <mergeCell ref="E12:H12"/>
  </mergeCells>
  <pageMargins left="0.19685039370078741" right="0.19685039370078741" top="0.35433070866141736" bottom="0.15748031496062992" header="0" footer="0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Finansinė būklė 2 priedas</vt:lpstr>
      <vt:lpstr>Veiklos rezultatų 2 priedas</vt:lpstr>
      <vt:lpstr>Finansavimo sumo 4 priedas</vt:lpstr>
      <vt:lpstr>'Finansinė būklė 2 priedas'!Print_Area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Šatovaitė</dc:creator>
  <cp:lastModifiedBy>Agnė Šatovaitė</cp:lastModifiedBy>
  <cp:lastPrinted>2024-04-17T06:31:00Z</cp:lastPrinted>
  <dcterms:created xsi:type="dcterms:W3CDTF">2015-06-05T18:19:34Z</dcterms:created>
  <dcterms:modified xsi:type="dcterms:W3CDTF">2024-07-18T12:35:27Z</dcterms:modified>
</cp:coreProperties>
</file>