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Vartotojas\Downloads\"/>
    </mc:Choice>
  </mc:AlternateContent>
  <xr:revisionPtr revIDLastSave="0" documentId="13_ncr:1_{17BF2EB7-D22D-49AB-9F16-C7D7931C10F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BA" sheetId="4" r:id="rId1"/>
    <sheet name="VRA" sheetId="6" r:id="rId2"/>
    <sheet name="20 VSAFAS" sheetId="7" r:id="rId3"/>
  </sheets>
  <definedNames>
    <definedName name="_xlnm.Print_Titles" localSheetId="0">FBA!$19:$19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7" l="1"/>
  <c r="M23" i="7"/>
  <c r="L22" i="7"/>
  <c r="K22" i="7"/>
  <c r="J22" i="7"/>
  <c r="I22" i="7"/>
  <c r="H22" i="7"/>
  <c r="G22" i="7"/>
  <c r="F22" i="7"/>
  <c r="E22" i="7"/>
  <c r="D22" i="7"/>
  <c r="C22" i="7"/>
  <c r="M21" i="7"/>
  <c r="M20" i="7"/>
  <c r="L19" i="7"/>
  <c r="K19" i="7"/>
  <c r="J19" i="7"/>
  <c r="I19" i="7"/>
  <c r="H19" i="7"/>
  <c r="G19" i="7"/>
  <c r="F19" i="7"/>
  <c r="E19" i="7"/>
  <c r="D19" i="7"/>
  <c r="C19" i="7"/>
  <c r="M18" i="7"/>
  <c r="M17" i="7"/>
  <c r="L16" i="7"/>
  <c r="K16" i="7"/>
  <c r="J16" i="7"/>
  <c r="I16" i="7"/>
  <c r="H16" i="7"/>
  <c r="G16" i="7"/>
  <c r="F16" i="7"/>
  <c r="E16" i="7"/>
  <c r="D16" i="7"/>
  <c r="C16" i="7"/>
  <c r="M15" i="7"/>
  <c r="M14" i="7"/>
  <c r="L13" i="7"/>
  <c r="L25" i="7" s="1"/>
  <c r="K13" i="7"/>
  <c r="K25" i="7" s="1"/>
  <c r="J13" i="7"/>
  <c r="J25" i="7" s="1"/>
  <c r="I13" i="7"/>
  <c r="H13" i="7"/>
  <c r="H25" i="7" s="1"/>
  <c r="G13" i="7"/>
  <c r="G25" i="7" s="1"/>
  <c r="F13" i="7"/>
  <c r="F25" i="7" s="1"/>
  <c r="E13" i="7"/>
  <c r="E25" i="7" s="1"/>
  <c r="D13" i="7"/>
  <c r="C13" i="7"/>
  <c r="C25" i="7" s="1"/>
  <c r="M22" i="7" l="1"/>
  <c r="I25" i="7"/>
  <c r="M16" i="7"/>
  <c r="M19" i="7"/>
  <c r="M13" i="7"/>
  <c r="D25" i="7"/>
  <c r="M25" i="7" s="1"/>
  <c r="I47" i="6"/>
  <c r="H47" i="6"/>
  <c r="I31" i="6"/>
  <c r="H31" i="6"/>
  <c r="I28" i="6"/>
  <c r="H28" i="6"/>
  <c r="I22" i="6"/>
  <c r="H22" i="6"/>
  <c r="I21" i="6" l="1"/>
  <c r="I46" i="6" s="1"/>
  <c r="I54" i="6" s="1"/>
  <c r="I56" i="6" s="1"/>
  <c r="H21" i="6"/>
  <c r="H46" i="6" s="1"/>
  <c r="H54" i="6" s="1"/>
  <c r="H56" i="6" s="1"/>
  <c r="G42" i="4"/>
  <c r="G41" i="4" s="1"/>
  <c r="G49" i="4"/>
  <c r="G21" i="4"/>
  <c r="G20" i="4" s="1"/>
  <c r="G27" i="4"/>
  <c r="F21" i="4"/>
  <c r="F27" i="4"/>
  <c r="F20" i="4"/>
  <c r="F42" i="4"/>
  <c r="F49" i="4"/>
  <c r="G59" i="4"/>
  <c r="G65" i="4"/>
  <c r="G75" i="4"/>
  <c r="G69" i="4" s="1"/>
  <c r="G86" i="4"/>
  <c r="G84" i="4" s="1"/>
  <c r="G90" i="4"/>
  <c r="F59" i="4"/>
  <c r="F65" i="4"/>
  <c r="F75" i="4"/>
  <c r="F69" i="4" s="1"/>
  <c r="F64" i="4" s="1"/>
  <c r="F86" i="4"/>
  <c r="F90" i="4"/>
  <c r="G58" i="4" l="1"/>
  <c r="F84" i="4"/>
  <c r="F94" i="4" s="1"/>
  <c r="G64" i="4"/>
  <c r="G94" i="4" s="1"/>
  <c r="F41" i="4"/>
  <c r="F5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1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1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1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1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1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1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1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1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1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1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1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1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1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1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1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1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1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antras</author>
  </authors>
  <commentList>
    <comment ref="C14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00000000-0006-0000-0200-000002000000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00000000-0006-0000-0200-000003000000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00000000-0006-0000-0200-000004000000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00000000-0006-0000-0200-000005000000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00000000-0006-0000-0200-000006000000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00000000-0006-0000-0200-000007000000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00000000-0006-0000-0200-000008000000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00000000-0006-0000-0200-000009000000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00000000-0006-0000-0200-00000A000000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00000000-0006-0000-0200-00000B000000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00000000-0006-0000-0200-00000C000000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00000000-0006-0000-0200-00000D000000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00000000-0006-0000-0200-00000E000000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00000000-0006-0000-0200-00000F000000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00000000-0006-0000-0200-000010000000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00000000-0006-0000-0200-000011000000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00000000-0006-0000-0200-000012000000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00000000-0006-0000-0200-000013000000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00000000-0006-0000-0200-000014000000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00000000-0006-0000-0200-000015000000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00000000-0006-0000-0200-000016000000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00000000-0006-0000-0200-000017000000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00000000-0006-0000-0200-000018000000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00000000-0006-0000-0200-000019000000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00000000-0006-0000-0200-00001A000000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00000000-0006-0000-0200-00001B000000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00000000-0006-0000-0200-00001C000000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00000000-0006-0000-0200-00001D000000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00000000-0006-0000-0200-00001E000000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00000000-0006-0000-0200-00001F000000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00000000-0006-0000-0200-000020000000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00000000-0006-0000-0200-000021000000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00000000-0006-0000-0200-000022000000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00000000-0006-0000-0200-000023000000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00000000-0006-0000-0200-000024000000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00000000-0006-0000-0200-000025000000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00000000-0006-0000-0200-000026000000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00000000-0006-0000-0200-000027000000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00000000-0006-0000-0200-000028000000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00000000-0006-0000-0200-000029000000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00000000-0006-0000-0200-00002A000000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00000000-0006-0000-0200-00002B000000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00000000-0006-0000-0200-00002C000000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00000000-0006-0000-0200-00002D000000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00000000-0006-0000-0200-00002E000000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00000000-0006-0000-0200-00002F000000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00000000-0006-0000-0200-000030000000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00000000-0006-0000-0200-000031000000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00000000-0006-0000-0200-000032000000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00000000-0006-0000-0200-000033000000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00000000-0006-0000-0200-00003400000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00000000-0006-0000-0200-000035000000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200-000036000000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00000000-0006-0000-0200-000037000000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00000000-0006-0000-0200-000038000000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00000000-0006-0000-0200-000039000000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00000000-0006-0000-0200-00003A000000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00000000-0006-0000-0200-00003B000000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00000000-0006-0000-0200-00003C000000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00000000-0006-0000-0200-00003D000000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00000000-0006-0000-0200-00003E000000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00000000-0006-0000-0200-00003F000000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00000000-0006-0000-0200-000040000000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00000000-0006-0000-0200-000041000000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00000000-0006-0000-0200-000042000000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00000000-0006-0000-0200-000043000000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00000000-0006-0000-0200-000044000000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00000000-0006-0000-0200-000045000000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00000000-0006-0000-0200-000046000000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00000000-0006-0000-0200-000047000000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00000000-0006-0000-0200-000048000000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00000000-0006-0000-0200-000049000000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00000000-0006-0000-0200-00004A000000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00000000-0006-0000-0200-00004B000000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00000000-0006-0000-0200-00004C000000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00000000-0006-0000-0200-00004D000000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00000000-0006-0000-0200-00004E000000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00000000-0006-0000-0200-00004F000000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00000000-0006-0000-0200-000050000000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<sst xmlns="http://schemas.openxmlformats.org/spreadsheetml/2006/main" count="377" uniqueCount="278">
  <si>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</si>
  <si>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</si>
  <si>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</si>
  <si>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</si>
  <si>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</si>
  <si>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</si>
  <si>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</si>
  <si>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</si>
  <si>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</si>
  <si>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</si>
  <si>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</si>
  <si>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</si>
  <si>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</si>
  <si>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</si>
  <si>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</si>
  <si>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</si>
  <si>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</si>
  <si>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</si>
  <si>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</si>
  <si>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</si>
  <si>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</si>
  <si>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</si>
  <si>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</si>
  <si>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</si>
  <si>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</si>
  <si>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</si>
  <si>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</si>
  <si>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</si>
  <si>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</si>
  <si>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</si>
  <si>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</si>
  <si>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</si>
  <si>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</si>
  <si>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</si>
  <si>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</si>
  <si>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</si>
  <si>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</si>
  <si>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</si>
  <si>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</si>
  <si>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</si>
  <si>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</si>
  <si>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</si>
  <si>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</si>
  <si>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</si>
  <si>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</si>
  <si>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</si>
  <si>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</si>
  <si>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</si>
  <si>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</si>
  <si>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</si>
  <si>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</si>
  <si>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</si>
  <si>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</si>
  <si>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</si>
  <si>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</si>
  <si>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</si>
  <si>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</si>
  <si>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</si>
  <si>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</si>
  <si>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</si>
  <si>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</si>
  <si>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</si>
  <si>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</si>
  <si>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</si>
  <si>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</si>
  <si>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</si>
  <si>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</si>
  <si>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</si>
  <si>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</si>
  <si>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</si>
  <si>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</si>
  <si>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</si>
  <si>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</si>
  <si>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</si>
  <si>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</si>
  <si>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</si>
  <si>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</si>
  <si>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</si>
  <si>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</si>
  <si>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</si>
  <si>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</si>
  <si>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</si>
  <si>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</si>
  <si>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</si>
  <si>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</si>
  <si>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</si>
  <si>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</si>
  <si>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</si>
  <si>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</si>
  <si>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</si>
  <si>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</si>
  <si>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</si>
  <si>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</si>
  <si>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</si>
  <si>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</si>
  <si>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</si>
  <si>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</si>
  <si>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</si>
  <si>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</si>
  <si>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</si>
  <si>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</si>
  <si>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</si>
  <si>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</si>
  <si>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</si>
  <si>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</si>
  <si>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</si>
  <si>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</si>
  <si>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</si>
  <si>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</si>
  <si>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</si>
  <si>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</si>
  <si>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</si>
  <si>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</si>
  <si>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</si>
  <si>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</si>
  <si>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</si>
  <si>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</si>
  <si>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</si>
  <si>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</si>
  <si>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</si>
  <si>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</si>
  <si>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</si>
  <si>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</si>
  <si>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</si>
  <si>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</si>
  <si>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</si>
  <si>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</si>
  <si>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</si>
  <si>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</si>
  <si>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</si>
  <si>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</si>
  <si>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</si>
  <si>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</si>
  <si>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</si>
  <si>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Gargždų kultūros centras</t>
  </si>
  <si>
    <t>PAGAL  2020.03.31 D. DUOMENIS</t>
  </si>
  <si>
    <t xml:space="preserve">2020.05.08 Nr.     </t>
  </si>
  <si>
    <t>Direktorė</t>
  </si>
  <si>
    <t>Vaida Skuodienė</t>
  </si>
  <si>
    <t>Vyr. finansininkė</t>
  </si>
  <si>
    <t>Ilona Dotienė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</si>
  <si>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</si>
  <si>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</si>
  <si>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</si>
  <si>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</si>
  <si>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_______________________________________________________________________________</t>
  </si>
  <si>
    <t>(viešojo sektoriaus subjekto, parengusio veiklos rezultatų ataskaitą</t>
  </si>
  <si>
    <t>arba konsoliduotąją veiklos rezultatų ataskaitą,  kodas, adresas)</t>
  </si>
  <si>
    <t>VEIKLOS REZULTATŲ ATASKAITA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</si>
  <si>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</si>
  <si>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</si>
  <si>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</si>
  <si>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</si>
  <si>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</si>
  <si>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</si>
  <si>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</si>
  <si>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</si>
  <si>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</si>
  <si>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</si>
  <si>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</si>
  <si>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</si>
  <si>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</si>
  <si>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</si>
  <si>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</si>
  <si>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</si>
  <si>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</si>
  <si>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</si>
  <si>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</si>
  <si>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</si>
  <si>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</si>
  <si>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</si>
  <si>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</si>
  <si>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</si>
  <si>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</si>
  <si>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</si>
  <si>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</si>
  <si>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</si>
  <si>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</si>
  <si>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</si>
  <si>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</si>
  <si>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</si>
  <si>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</si>
  <si>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</si>
  <si>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</si>
  <si>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</si>
  <si>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</si>
  <si>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</si>
  <si>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</si>
  <si>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</si>
  <si>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</si>
  <si>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</si>
  <si>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</si>
  <si>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</si>
  <si>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</si>
  <si>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</si>
  <si>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</si>
  <si>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</si>
  <si>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</si>
  <si>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</si>
  <si>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</si>
  <si>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</si>
  <si>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</si>
  <si>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</si>
  <si>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</si>
  <si>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</si>
  <si>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</si>
  <si>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</si>
  <si>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</si>
  <si>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</si>
  <si>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</si>
  <si>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</si>
  <si>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</si>
  <si>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</si>
  <si>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</si>
  <si>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</si>
  <si>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</si>
  <si>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</si>
  <si>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</si>
  <si>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</si>
  <si>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</si>
  <si>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</si>
  <si>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</si>
  <si>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</si>
  <si>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</si>
  <si>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____________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</si>
  <si>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</si>
  <si>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</si>
  <si>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</si>
  <si>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</si>
  <si>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</si>
  <si>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</si>
  <si>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</si>
  <si>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</si>
  <si>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</si>
  <si>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</si>
  <si>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</si>
  <si>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</si>
  <si>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</si>
  <si>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</si>
  <si>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</si>
  <si>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</si>
  <si>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</si>
  <si>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</si>
  <si>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</si>
  <si>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</si>
  <si>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</si>
  <si>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</si>
  <si>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</si>
  <si>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</si>
  <si>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</si>
  <si>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</si>
  <si>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</si>
  <si>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</si>
  <si>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</si>
  <si>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</si>
  <si>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</si>
  <si>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</si>
  <si>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</si>
  <si>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</si>
  <si>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</si>
  <si>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</si>
  <si>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</si>
  <si>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</si>
  <si>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</si>
  <si>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</si>
  <si>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</si>
  <si>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</si>
  <si>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P22</t>
  </si>
  <si>
    <t>P21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</si>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</sst>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2"/>
      <name val="Arial"/>
    </font>
    <font>
      <b/>
      <sz val="12"/>
      <name val="Arial"/>
    </font>
    <font>
      <sz val="9"/>
      <name val="Arial"/>
    </font>
    <font>
      <sz val="9"/>
      <color indexed="81"/>
      <name val="Tahoma"/>
      <charset val="1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right" vertical="center"/>
    </xf>
    <xf numFmtId="2" fontId="13" fillId="2" borderId="9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27" fillId="0" borderId="0" xfId="0" applyFont="1"/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14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7" fillId="2" borderId="0" xfId="0" applyFont="1" applyFill="1" applyAlignment="1">
      <alignment wrapText="1"/>
    </xf>
    <xf numFmtId="0" fontId="8" fillId="0" borderId="0" xfId="0" applyFont="1"/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3"/>
  <sheetViews>
    <sheetView showGridLines="0" tabSelected="1" zoomScaleNormal="100" zoomScaleSheetLayoutView="100" workbookViewId="0">
      <selection activeCell="E86" sqref="E86"/>
    </sheetView>
  </sheetViews>
  <sheetFormatPr defaultColWidth="9.1328125" defaultRowHeight="13.15"/>
  <cols>
    <col min="1" max="1" width="10.53125" style="11" customWidth="1"/>
    <col min="2" max="2" width="3.1328125" style="12" customWidth="1"/>
    <col min="3" max="3" width="2.6640625" style="12" customWidth="1"/>
    <col min="4" max="4" width="59" style="12" customWidth="1"/>
    <col min="5" max="5" width="7.6640625" style="12" customWidth="1"/>
    <col min="6" max="6" width="11.86328125" style="11" customWidth="1"/>
    <col min="7" max="7" width="12.86328125" style="11" customWidth="1"/>
    <col min="8" max="16384" width="9.1328125" style="11"/>
  </cols>
  <sheetData>
    <row r="1" spans="1:7">
      <c r="E1" s="71"/>
    </row>
    <row r="2" spans="1:7">
      <c r="E2" s="159" t="s">
        <v>94</v>
      </c>
      <c r="F2" s="160"/>
      <c r="G2" s="160"/>
    </row>
    <row r="3" spans="1:7">
      <c r="E3" s="161" t="s">
        <v>113</v>
      </c>
      <c r="F3" s="162"/>
      <c r="G3" s="162"/>
    </row>
    <row r="5" spans="1:7">
      <c r="A5" s="151" t="s">
        <v>93</v>
      </c>
      <c r="B5" s="152"/>
      <c r="C5" s="152"/>
      <c r="D5" s="152"/>
      <c r="E5" s="152"/>
      <c r="F5" s="148"/>
      <c r="G5" s="148"/>
    </row>
    <row r="6" spans="1:7">
      <c r="A6" s="166"/>
      <c r="B6" s="166"/>
      <c r="C6" s="166"/>
      <c r="D6" s="166"/>
      <c r="E6" s="166"/>
      <c r="F6" s="166"/>
      <c r="G6" s="166"/>
    </row>
    <row r="7" spans="1:7">
      <c r="A7" s="163" t="s">
        <v>134</v>
      </c>
      <c r="B7" s="164"/>
      <c r="C7" s="164"/>
      <c r="D7" s="164"/>
      <c r="E7" s="164"/>
      <c r="F7" s="165"/>
      <c r="G7" s="165"/>
    </row>
    <row r="8" spans="1:7">
      <c r="A8" s="137" t="s">
        <v>114</v>
      </c>
      <c r="B8" s="136"/>
      <c r="C8" s="136"/>
      <c r="D8" s="136"/>
      <c r="E8" s="136"/>
      <c r="F8" s="148"/>
      <c r="G8" s="148"/>
    </row>
    <row r="9" spans="1:7" ht="12.75" customHeight="1">
      <c r="A9" s="137" t="s">
        <v>110</v>
      </c>
      <c r="B9" s="136"/>
      <c r="C9" s="136"/>
      <c r="D9" s="136"/>
      <c r="E9" s="136"/>
      <c r="F9" s="148"/>
      <c r="G9" s="148"/>
    </row>
    <row r="10" spans="1:7">
      <c r="A10" s="133" t="s">
        <v>115</v>
      </c>
      <c r="B10" s="132"/>
      <c r="C10" s="132"/>
      <c r="D10" s="132"/>
      <c r="E10" s="132"/>
      <c r="F10" s="150"/>
      <c r="G10" s="150"/>
    </row>
    <row r="11" spans="1:7">
      <c r="A11" s="150"/>
      <c r="B11" s="150"/>
      <c r="C11" s="150"/>
      <c r="D11" s="150"/>
      <c r="E11" s="150"/>
      <c r="F11" s="150"/>
      <c r="G11" s="150"/>
    </row>
    <row r="12" spans="1:7">
      <c r="A12" s="149"/>
      <c r="B12" s="148"/>
      <c r="C12" s="148"/>
      <c r="D12" s="148"/>
      <c r="E12" s="148"/>
    </row>
    <row r="13" spans="1:7">
      <c r="A13" s="151" t="s">
        <v>0</v>
      </c>
      <c r="B13" s="152"/>
      <c r="C13" s="152"/>
      <c r="D13" s="152"/>
      <c r="E13" s="152"/>
      <c r="F13" s="153"/>
      <c r="G13" s="153"/>
    </row>
    <row r="14" spans="1:7">
      <c r="A14" s="151" t="s">
        <v>135</v>
      </c>
      <c r="B14" s="152"/>
      <c r="C14" s="152"/>
      <c r="D14" s="152"/>
      <c r="E14" s="152"/>
      <c r="F14" s="153"/>
      <c r="G14" s="153"/>
    </row>
    <row r="15" spans="1:7">
      <c r="A15" s="8"/>
      <c r="B15" s="62"/>
      <c r="C15" s="62"/>
      <c r="D15" s="62"/>
      <c r="E15" s="62"/>
      <c r="F15" s="63"/>
      <c r="G15" s="63"/>
    </row>
    <row r="16" spans="1:7">
      <c r="A16" s="154" t="s">
        <v>136</v>
      </c>
      <c r="B16" s="155"/>
      <c r="C16" s="155"/>
      <c r="D16" s="155"/>
      <c r="E16" s="155"/>
      <c r="F16" s="156"/>
      <c r="G16" s="156"/>
    </row>
    <row r="17" spans="1:7">
      <c r="A17" s="137" t="s">
        <v>1</v>
      </c>
      <c r="B17" s="137"/>
      <c r="C17" s="137"/>
      <c r="D17" s="137"/>
      <c r="E17" s="137"/>
      <c r="F17" s="157"/>
      <c r="G17" s="157"/>
    </row>
    <row r="18" spans="1:7" ht="12.75" customHeight="1">
      <c r="A18" s="8"/>
      <c r="B18" s="9"/>
      <c r="C18" s="9"/>
      <c r="D18" s="158" t="s">
        <v>133</v>
      </c>
      <c r="E18" s="158"/>
      <c r="F18" s="158"/>
      <c r="G18" s="158"/>
    </row>
    <row r="19" spans="1:7" ht="67.5" customHeight="1">
      <c r="A19" s="3" t="s">
        <v>2</v>
      </c>
      <c r="B19" s="145" t="s">
        <v>3</v>
      </c>
      <c r="C19" s="146"/>
      <c r="D19" s="147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4">
        <f>SUM(F21,F27,F38,F39)</f>
        <v>848200.45</v>
      </c>
      <c r="G20" s="84">
        <f>SUM(G21,G27,G38,G39)</f>
        <v>865544.12000000011</v>
      </c>
    </row>
    <row r="21" spans="1:7" s="12" customFormat="1" ht="12.75" customHeight="1">
      <c r="A21" s="30" t="s">
        <v>9</v>
      </c>
      <c r="B21" s="34" t="s">
        <v>96</v>
      </c>
      <c r="C21" s="15"/>
      <c r="D21" s="16"/>
      <c r="E21" s="23" t="s">
        <v>269</v>
      </c>
      <c r="F21" s="85">
        <f>SUM(F22:F26)</f>
        <v>0</v>
      </c>
      <c r="G21" s="85">
        <f>SUM(G22:G26)</f>
        <v>0</v>
      </c>
    </row>
    <row r="22" spans="1:7" s="12" customFormat="1" ht="12.75" customHeight="1">
      <c r="A22" s="23" t="s">
        <v>10</v>
      </c>
      <c r="B22" s="7"/>
      <c r="C22" s="42" t="s">
        <v>11</v>
      </c>
      <c r="D22" s="25"/>
      <c r="E22" s="78"/>
      <c r="F22" s="85"/>
      <c r="G22" s="85"/>
    </row>
    <row r="23" spans="1:7" s="12" customFormat="1" ht="12.75" customHeight="1">
      <c r="A23" s="23" t="s">
        <v>12</v>
      </c>
      <c r="B23" s="7"/>
      <c r="C23" s="42" t="s">
        <v>117</v>
      </c>
      <c r="D23" s="29"/>
      <c r="E23" s="79"/>
      <c r="F23" s="85"/>
      <c r="G23" s="85"/>
    </row>
    <row r="24" spans="1:7" s="12" customFormat="1" ht="12.75" customHeight="1">
      <c r="A24" s="23" t="s">
        <v>13</v>
      </c>
      <c r="B24" s="7"/>
      <c r="C24" s="42" t="s">
        <v>14</v>
      </c>
      <c r="D24" s="29"/>
      <c r="E24" s="79"/>
      <c r="F24" s="85"/>
      <c r="G24" s="85"/>
    </row>
    <row r="25" spans="1:7" s="12" customFormat="1" ht="12.75" customHeight="1">
      <c r="A25" s="23" t="s">
        <v>15</v>
      </c>
      <c r="B25" s="7"/>
      <c r="C25" s="42" t="s">
        <v>122</v>
      </c>
      <c r="D25" s="29"/>
      <c r="E25" s="30"/>
      <c r="F25" s="85"/>
      <c r="G25" s="85"/>
    </row>
    <row r="26" spans="1:7" s="12" customFormat="1" ht="12.75" customHeight="1">
      <c r="A26" s="74" t="s">
        <v>92</v>
      </c>
      <c r="B26" s="7"/>
      <c r="C26" s="24" t="s">
        <v>81</v>
      </c>
      <c r="D26" s="25"/>
      <c r="E26" s="30"/>
      <c r="F26" s="85"/>
      <c r="G26" s="85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 t="s">
        <v>270</v>
      </c>
      <c r="F27" s="85">
        <f>SUM(F28:F37)</f>
        <v>848200.45</v>
      </c>
      <c r="G27" s="85">
        <f>SUM(G28:G37)</f>
        <v>865544.12000000011</v>
      </c>
    </row>
    <row r="28" spans="1:7" s="12" customFormat="1" ht="12.75" customHeight="1">
      <c r="A28" s="23" t="s">
        <v>18</v>
      </c>
      <c r="B28" s="7"/>
      <c r="C28" s="42" t="s">
        <v>19</v>
      </c>
      <c r="D28" s="29"/>
      <c r="E28" s="79"/>
      <c r="F28" s="85"/>
      <c r="G28" s="85"/>
    </row>
    <row r="29" spans="1:7" s="12" customFormat="1" ht="12.75" customHeight="1">
      <c r="A29" s="23" t="s">
        <v>20</v>
      </c>
      <c r="B29" s="7"/>
      <c r="C29" s="42" t="s">
        <v>21</v>
      </c>
      <c r="D29" s="29"/>
      <c r="E29" s="79"/>
      <c r="F29" s="85">
        <v>699797.17000000016</v>
      </c>
      <c r="G29" s="85">
        <v>702293.4</v>
      </c>
    </row>
    <row r="30" spans="1:7" s="12" customFormat="1" ht="12.75" customHeight="1">
      <c r="A30" s="23" t="s">
        <v>22</v>
      </c>
      <c r="B30" s="7"/>
      <c r="C30" s="42" t="s">
        <v>23</v>
      </c>
      <c r="D30" s="29"/>
      <c r="E30" s="79"/>
      <c r="F30" s="85">
        <v>2902.71</v>
      </c>
      <c r="G30" s="85">
        <v>2948.04</v>
      </c>
    </row>
    <row r="31" spans="1:7" s="12" customFormat="1" ht="12.75" customHeight="1">
      <c r="A31" s="23" t="s">
        <v>24</v>
      </c>
      <c r="B31" s="7"/>
      <c r="C31" s="42" t="s">
        <v>25</v>
      </c>
      <c r="D31" s="29"/>
      <c r="E31" s="79"/>
      <c r="F31" s="85"/>
      <c r="G31" s="85"/>
    </row>
    <row r="32" spans="1:7" s="12" customFormat="1" ht="12.75" customHeight="1">
      <c r="A32" s="23" t="s">
        <v>26</v>
      </c>
      <c r="B32" s="7"/>
      <c r="C32" s="42" t="s">
        <v>27</v>
      </c>
      <c r="D32" s="29"/>
      <c r="E32" s="79"/>
      <c r="F32" s="85">
        <v>7909.3199999999979</v>
      </c>
      <c r="G32" s="85">
        <v>8978.369999999999</v>
      </c>
    </row>
    <row r="33" spans="1:7" s="12" customFormat="1" ht="12.75" customHeight="1">
      <c r="A33" s="23" t="s">
        <v>28</v>
      </c>
      <c r="B33" s="7"/>
      <c r="C33" s="42" t="s">
        <v>29</v>
      </c>
      <c r="D33" s="29"/>
      <c r="E33" s="79"/>
      <c r="F33" s="85"/>
      <c r="G33" s="85"/>
    </row>
    <row r="34" spans="1:7" s="12" customFormat="1" ht="12.75" customHeight="1">
      <c r="A34" s="23" t="s">
        <v>30</v>
      </c>
      <c r="B34" s="7"/>
      <c r="C34" s="42" t="s">
        <v>31</v>
      </c>
      <c r="D34" s="29"/>
      <c r="E34" s="79"/>
      <c r="F34" s="85"/>
      <c r="G34" s="85"/>
    </row>
    <row r="35" spans="1:7" s="12" customFormat="1" ht="12.75" customHeight="1">
      <c r="A35" s="23" t="s">
        <v>32</v>
      </c>
      <c r="B35" s="7"/>
      <c r="C35" s="42" t="s">
        <v>33</v>
      </c>
      <c r="D35" s="29"/>
      <c r="E35" s="79"/>
      <c r="F35" s="85">
        <v>9511.7200000000012</v>
      </c>
      <c r="G35" s="85">
        <v>10401.399999999998</v>
      </c>
    </row>
    <row r="36" spans="1:7" s="12" customFormat="1" ht="12.75" customHeight="1">
      <c r="A36" s="23" t="s">
        <v>34</v>
      </c>
      <c r="B36" s="26"/>
      <c r="C36" s="44" t="s">
        <v>116</v>
      </c>
      <c r="D36" s="45"/>
      <c r="E36" s="79"/>
      <c r="F36" s="85">
        <v>128079.52999999993</v>
      </c>
      <c r="G36" s="85">
        <v>140922.90999999997</v>
      </c>
    </row>
    <row r="37" spans="1:7" s="12" customFormat="1" ht="12.75" customHeight="1">
      <c r="A37" s="23" t="s">
        <v>35</v>
      </c>
      <c r="B37" s="7"/>
      <c r="C37" s="42" t="s">
        <v>124</v>
      </c>
      <c r="D37" s="29"/>
      <c r="E37" s="30"/>
      <c r="F37" s="85"/>
      <c r="G37" s="85"/>
    </row>
    <row r="38" spans="1:7" s="12" customFormat="1" ht="12.75" customHeight="1">
      <c r="A38" s="30" t="s">
        <v>36</v>
      </c>
      <c r="B38" s="6" t="s">
        <v>37</v>
      </c>
      <c r="C38" s="6"/>
      <c r="D38" s="43"/>
      <c r="E38" s="30"/>
      <c r="F38" s="85"/>
      <c r="G38" s="85"/>
    </row>
    <row r="39" spans="1:7" s="12" customFormat="1" ht="12.75" customHeight="1">
      <c r="A39" s="30" t="s">
        <v>44</v>
      </c>
      <c r="B39" s="6" t="s">
        <v>129</v>
      </c>
      <c r="C39" s="6"/>
      <c r="D39" s="43"/>
      <c r="E39" s="80"/>
      <c r="F39" s="85"/>
      <c r="G39" s="85"/>
    </row>
    <row r="40" spans="1:7" s="12" customFormat="1" ht="12.75" customHeight="1">
      <c r="A40" s="1" t="s">
        <v>45</v>
      </c>
      <c r="B40" s="13" t="s">
        <v>46</v>
      </c>
      <c r="C40" s="31"/>
      <c r="D40" s="14"/>
      <c r="E40" s="79"/>
      <c r="F40" s="85"/>
      <c r="G40" s="85"/>
    </row>
    <row r="41" spans="1:7" s="12" customFormat="1" ht="12.75" customHeight="1">
      <c r="A41" s="3" t="s">
        <v>47</v>
      </c>
      <c r="B41" s="64" t="s">
        <v>48</v>
      </c>
      <c r="C41" s="32"/>
      <c r="D41" s="65"/>
      <c r="E41" s="30"/>
      <c r="F41" s="84">
        <f>SUM(F42,F48,F49,F56,F57)</f>
        <v>87485.19</v>
      </c>
      <c r="G41" s="84">
        <f>SUM(G42,G48,G49,G56,G57)</f>
        <v>45129.130000000005</v>
      </c>
    </row>
    <row r="42" spans="1:7" s="12" customFormat="1" ht="12.75" customHeight="1">
      <c r="A42" s="55" t="s">
        <v>9</v>
      </c>
      <c r="B42" s="47" t="s">
        <v>49</v>
      </c>
      <c r="C42" s="49"/>
      <c r="D42" s="66"/>
      <c r="E42" s="30" t="s">
        <v>271</v>
      </c>
      <c r="F42" s="85">
        <f>SUM(F43:F47)</f>
        <v>48.74</v>
      </c>
      <c r="G42" s="85">
        <f>SUM(G43:G47)</f>
        <v>1117.22</v>
      </c>
    </row>
    <row r="43" spans="1:7" s="12" customFormat="1" ht="12.75" customHeight="1">
      <c r="A43" s="18" t="s">
        <v>10</v>
      </c>
      <c r="B43" s="26"/>
      <c r="C43" s="44" t="s">
        <v>50</v>
      </c>
      <c r="D43" s="45"/>
      <c r="E43" s="79"/>
      <c r="F43" s="85"/>
      <c r="G43" s="85"/>
    </row>
    <row r="44" spans="1:7" s="12" customFormat="1" ht="12.75" customHeight="1">
      <c r="A44" s="18" t="s">
        <v>12</v>
      </c>
      <c r="B44" s="26"/>
      <c r="C44" s="44" t="s">
        <v>90</v>
      </c>
      <c r="D44" s="45"/>
      <c r="E44" s="79"/>
      <c r="F44" s="85">
        <v>48.74</v>
      </c>
      <c r="G44" s="85">
        <v>37.22</v>
      </c>
    </row>
    <row r="45" spans="1:7" s="12" customFormat="1">
      <c r="A45" s="18" t="s">
        <v>13</v>
      </c>
      <c r="B45" s="26"/>
      <c r="C45" s="44" t="s">
        <v>118</v>
      </c>
      <c r="D45" s="45"/>
      <c r="E45" s="79"/>
      <c r="F45" s="85"/>
      <c r="G45" s="85">
        <v>1080</v>
      </c>
    </row>
    <row r="46" spans="1:7" s="12" customFormat="1">
      <c r="A46" s="18" t="s">
        <v>15</v>
      </c>
      <c r="B46" s="26"/>
      <c r="C46" s="44" t="s">
        <v>123</v>
      </c>
      <c r="D46" s="45"/>
      <c r="E46" s="79"/>
      <c r="F46" s="85"/>
      <c r="G46" s="85"/>
    </row>
    <row r="47" spans="1:7" s="12" customFormat="1" ht="12.75" customHeight="1">
      <c r="A47" s="18" t="s">
        <v>92</v>
      </c>
      <c r="B47" s="32"/>
      <c r="C47" s="138" t="s">
        <v>103</v>
      </c>
      <c r="D47" s="139"/>
      <c r="E47" s="79"/>
      <c r="F47" s="85"/>
      <c r="G47" s="85"/>
    </row>
    <row r="48" spans="1:7" s="12" customFormat="1" ht="12.75" customHeight="1">
      <c r="A48" s="55" t="s">
        <v>16</v>
      </c>
      <c r="B48" s="67" t="s">
        <v>109</v>
      </c>
      <c r="C48" s="52"/>
      <c r="D48" s="68"/>
      <c r="E48" s="30" t="s">
        <v>272</v>
      </c>
      <c r="F48" s="85">
        <v>370.53</v>
      </c>
      <c r="G48" s="85">
        <v>650.97</v>
      </c>
    </row>
    <row r="49" spans="1:7" s="12" customFormat="1" ht="12.75" customHeight="1">
      <c r="A49" s="55" t="s">
        <v>36</v>
      </c>
      <c r="B49" s="47" t="s">
        <v>97</v>
      </c>
      <c r="C49" s="49"/>
      <c r="D49" s="66"/>
      <c r="E49" s="30" t="s">
        <v>273</v>
      </c>
      <c r="F49" s="85">
        <f>SUM(F50:F55)</f>
        <v>79728.009999999995</v>
      </c>
      <c r="G49" s="85">
        <f>SUM(G50:G55)</f>
        <v>33606.959999999999</v>
      </c>
    </row>
    <row r="50" spans="1:7" s="12" customFormat="1" ht="12.75" customHeight="1">
      <c r="A50" s="18" t="s">
        <v>38</v>
      </c>
      <c r="B50" s="49"/>
      <c r="C50" s="75" t="s">
        <v>82</v>
      </c>
      <c r="D50" s="51"/>
      <c r="E50" s="30"/>
      <c r="F50" s="85"/>
      <c r="G50" s="85"/>
    </row>
    <row r="51" spans="1:7" s="12" customFormat="1" ht="12.75" customHeight="1">
      <c r="A51" s="76" t="s">
        <v>39</v>
      </c>
      <c r="B51" s="26"/>
      <c r="C51" s="44" t="s">
        <v>51</v>
      </c>
      <c r="D51" s="27"/>
      <c r="E51" s="81"/>
      <c r="F51" s="85"/>
      <c r="G51" s="85"/>
    </row>
    <row r="52" spans="1:7" s="12" customFormat="1" ht="12.75" customHeight="1">
      <c r="A52" s="18" t="s">
        <v>40</v>
      </c>
      <c r="B52" s="26"/>
      <c r="C52" s="44" t="s">
        <v>52</v>
      </c>
      <c r="D52" s="45"/>
      <c r="E52" s="82"/>
      <c r="F52" s="85"/>
      <c r="G52" s="85"/>
    </row>
    <row r="53" spans="1:7" s="12" customFormat="1" ht="12.75" customHeight="1">
      <c r="A53" s="18" t="s">
        <v>41</v>
      </c>
      <c r="B53" s="26"/>
      <c r="C53" s="138" t="s">
        <v>89</v>
      </c>
      <c r="D53" s="139"/>
      <c r="E53" s="82"/>
      <c r="F53" s="85">
        <v>826.22</v>
      </c>
      <c r="G53" s="85">
        <v>1848.52</v>
      </c>
    </row>
    <row r="54" spans="1:7" s="12" customFormat="1" ht="12.75" customHeight="1">
      <c r="A54" s="18" t="s">
        <v>42</v>
      </c>
      <c r="B54" s="26"/>
      <c r="C54" s="44" t="s">
        <v>83</v>
      </c>
      <c r="D54" s="45"/>
      <c r="E54" s="82"/>
      <c r="F54" s="85">
        <v>78229.89</v>
      </c>
      <c r="G54" s="85">
        <v>21904.44</v>
      </c>
    </row>
    <row r="55" spans="1:7" s="12" customFormat="1" ht="12.75" customHeight="1">
      <c r="A55" s="18" t="s">
        <v>43</v>
      </c>
      <c r="B55" s="26"/>
      <c r="C55" s="44" t="s">
        <v>53</v>
      </c>
      <c r="D55" s="45"/>
      <c r="E55" s="30"/>
      <c r="F55" s="85">
        <v>671.90000000000009</v>
      </c>
      <c r="G55" s="85">
        <v>9854</v>
      </c>
    </row>
    <row r="56" spans="1:7" s="12" customFormat="1" ht="12.75" customHeight="1">
      <c r="A56" s="55" t="s">
        <v>44</v>
      </c>
      <c r="B56" s="4" t="s">
        <v>54</v>
      </c>
      <c r="C56" s="4"/>
      <c r="D56" s="59"/>
      <c r="E56" s="82"/>
      <c r="F56" s="85"/>
      <c r="G56" s="85"/>
    </row>
    <row r="57" spans="1:7" s="12" customFormat="1" ht="12.75" customHeight="1">
      <c r="A57" s="55" t="s">
        <v>55</v>
      </c>
      <c r="B57" s="4" t="s">
        <v>56</v>
      </c>
      <c r="C57" s="4"/>
      <c r="D57" s="59"/>
      <c r="E57" s="30" t="s">
        <v>274</v>
      </c>
      <c r="F57" s="85">
        <v>7337.91</v>
      </c>
      <c r="G57" s="85">
        <v>9753.98</v>
      </c>
    </row>
    <row r="58" spans="1:7" s="12" customFormat="1" ht="12.75" customHeight="1">
      <c r="A58" s="30"/>
      <c r="B58" s="20" t="s">
        <v>57</v>
      </c>
      <c r="C58" s="21"/>
      <c r="D58" s="22"/>
      <c r="E58" s="30"/>
      <c r="F58" s="85">
        <f>SUM(F20,F40,F41)</f>
        <v>935685.6399999999</v>
      </c>
      <c r="G58" s="85">
        <f>SUM(G20,G40,G41)</f>
        <v>910673.25000000012</v>
      </c>
    </row>
    <row r="59" spans="1:7" s="12" customFormat="1" ht="12.75" customHeight="1">
      <c r="A59" s="1" t="s">
        <v>58</v>
      </c>
      <c r="B59" s="13" t="s">
        <v>59</v>
      </c>
      <c r="C59" s="13"/>
      <c r="D59" s="70"/>
      <c r="E59" s="30" t="s">
        <v>275</v>
      </c>
      <c r="F59" s="84">
        <f>SUM(F60:F63)</f>
        <v>837526.03000000014</v>
      </c>
      <c r="G59" s="84">
        <f>SUM(G60:G63)</f>
        <v>855878.89999999991</v>
      </c>
    </row>
    <row r="60" spans="1:7" s="12" customFormat="1" ht="12.75" customHeight="1">
      <c r="A60" s="30" t="s">
        <v>9</v>
      </c>
      <c r="B60" s="6" t="s">
        <v>60</v>
      </c>
      <c r="C60" s="6"/>
      <c r="D60" s="43"/>
      <c r="E60" s="30"/>
      <c r="F60" s="85">
        <v>30515.219999999994</v>
      </c>
      <c r="G60" s="85">
        <v>30615.96</v>
      </c>
    </row>
    <row r="61" spans="1:7" s="12" customFormat="1" ht="12.75" customHeight="1">
      <c r="A61" s="19" t="s">
        <v>16</v>
      </c>
      <c r="B61" s="20" t="s">
        <v>61</v>
      </c>
      <c r="C61" s="21"/>
      <c r="D61" s="22"/>
      <c r="E61" s="19"/>
      <c r="F61" s="85">
        <v>615469.20000000007</v>
      </c>
      <c r="G61" s="85">
        <v>630210.94000000006</v>
      </c>
    </row>
    <row r="62" spans="1:7" s="12" customFormat="1" ht="12.75" customHeight="1">
      <c r="A62" s="30" t="s">
        <v>36</v>
      </c>
      <c r="B62" s="140" t="s">
        <v>104</v>
      </c>
      <c r="C62" s="141"/>
      <c r="D62" s="139"/>
      <c r="E62" s="30"/>
      <c r="F62" s="85">
        <v>170879.93</v>
      </c>
      <c r="G62" s="85">
        <v>174135.8</v>
      </c>
    </row>
    <row r="63" spans="1:7" s="12" customFormat="1" ht="12.75" customHeight="1">
      <c r="A63" s="30" t="s">
        <v>95</v>
      </c>
      <c r="B63" s="6" t="s">
        <v>62</v>
      </c>
      <c r="C63" s="7"/>
      <c r="D63" s="5"/>
      <c r="E63" s="30"/>
      <c r="F63" s="85">
        <v>20661.68</v>
      </c>
      <c r="G63" s="85">
        <v>20916.2</v>
      </c>
    </row>
    <row r="64" spans="1:7" s="12" customFormat="1" ht="12.75" customHeight="1">
      <c r="A64" s="1" t="s">
        <v>63</v>
      </c>
      <c r="B64" s="13" t="s">
        <v>64</v>
      </c>
      <c r="C64" s="31"/>
      <c r="D64" s="14"/>
      <c r="E64" s="30"/>
      <c r="F64" s="84">
        <f>SUM(F65,F69)</f>
        <v>76409.290000000008</v>
      </c>
      <c r="G64" s="84">
        <f>SUM(G65,G69)</f>
        <v>29105.449999999997</v>
      </c>
    </row>
    <row r="65" spans="1:7" s="12" customFormat="1" ht="12.75" customHeight="1">
      <c r="A65" s="30" t="s">
        <v>9</v>
      </c>
      <c r="B65" s="34" t="s">
        <v>65</v>
      </c>
      <c r="C65" s="35"/>
      <c r="D65" s="17"/>
      <c r="E65" s="30"/>
      <c r="F65" s="85">
        <f>SUM(F66:F68)</f>
        <v>0</v>
      </c>
      <c r="G65" s="85">
        <f>SUM(G66:G68)</f>
        <v>0</v>
      </c>
    </row>
    <row r="66" spans="1:7" s="12" customFormat="1">
      <c r="A66" s="23" t="s">
        <v>10</v>
      </c>
      <c r="B66" s="39"/>
      <c r="C66" s="42" t="s">
        <v>98</v>
      </c>
      <c r="D66" s="48"/>
      <c r="E66" s="82"/>
      <c r="F66" s="85"/>
      <c r="G66" s="85"/>
    </row>
    <row r="67" spans="1:7" s="12" customFormat="1" ht="12.75" customHeight="1">
      <c r="A67" s="23" t="s">
        <v>12</v>
      </c>
      <c r="B67" s="7"/>
      <c r="C67" s="42" t="s">
        <v>66</v>
      </c>
      <c r="D67" s="29"/>
      <c r="E67" s="30"/>
      <c r="F67" s="85"/>
      <c r="G67" s="85"/>
    </row>
    <row r="68" spans="1:7" s="12" customFormat="1" ht="12.75" customHeight="1">
      <c r="A68" s="23" t="s">
        <v>102</v>
      </c>
      <c r="B68" s="7"/>
      <c r="C68" s="42" t="s">
        <v>67</v>
      </c>
      <c r="D68" s="29"/>
      <c r="E68" s="80"/>
      <c r="F68" s="85"/>
      <c r="G68" s="85"/>
    </row>
    <row r="69" spans="1:7" s="60" customFormat="1" ht="12.75" customHeight="1">
      <c r="A69" s="55" t="s">
        <v>16</v>
      </c>
      <c r="B69" s="56" t="s">
        <v>68</v>
      </c>
      <c r="C69" s="57"/>
      <c r="D69" s="58"/>
      <c r="E69" s="55" t="s">
        <v>276</v>
      </c>
      <c r="F69" s="85">
        <f>SUM(F70:F75,F78:F83)</f>
        <v>76409.290000000008</v>
      </c>
      <c r="G69" s="85">
        <f>SUM(G70:G75,G78:G83)</f>
        <v>29105.449999999997</v>
      </c>
    </row>
    <row r="70" spans="1:7" s="12" customFormat="1" ht="12.75" customHeight="1">
      <c r="A70" s="23" t="s">
        <v>18</v>
      </c>
      <c r="B70" s="7"/>
      <c r="C70" s="42" t="s">
        <v>101</v>
      </c>
      <c r="D70" s="25"/>
      <c r="E70" s="30"/>
      <c r="F70" s="85"/>
      <c r="G70" s="85"/>
    </row>
    <row r="71" spans="1:7" s="12" customFormat="1" ht="12.75" customHeight="1">
      <c r="A71" s="23" t="s">
        <v>20</v>
      </c>
      <c r="B71" s="39"/>
      <c r="C71" s="42" t="s">
        <v>107</v>
      </c>
      <c r="D71" s="48"/>
      <c r="E71" s="82"/>
      <c r="F71" s="85"/>
      <c r="G71" s="85"/>
    </row>
    <row r="72" spans="1:7" s="12" customFormat="1">
      <c r="A72" s="23" t="s">
        <v>22</v>
      </c>
      <c r="B72" s="39"/>
      <c r="C72" s="42" t="s">
        <v>99</v>
      </c>
      <c r="D72" s="48"/>
      <c r="E72" s="82"/>
      <c r="F72" s="85"/>
      <c r="G72" s="85"/>
    </row>
    <row r="73" spans="1:7" s="12" customFormat="1">
      <c r="A73" s="73" t="s">
        <v>24</v>
      </c>
      <c r="B73" s="49"/>
      <c r="C73" s="50" t="s">
        <v>84</v>
      </c>
      <c r="D73" s="51"/>
      <c r="E73" s="82"/>
      <c r="F73" s="85"/>
      <c r="G73" s="85"/>
    </row>
    <row r="74" spans="1:7" s="12" customFormat="1">
      <c r="A74" s="30" t="s">
        <v>26</v>
      </c>
      <c r="B74" s="24"/>
      <c r="C74" s="24" t="s">
        <v>85</v>
      </c>
      <c r="D74" s="25"/>
      <c r="E74" s="83"/>
      <c r="F74" s="85"/>
      <c r="G74" s="85"/>
    </row>
    <row r="75" spans="1:7" s="12" customFormat="1" ht="12.75" customHeight="1">
      <c r="A75" s="77" t="s">
        <v>28</v>
      </c>
      <c r="B75" s="57"/>
      <c r="C75" s="72" t="s">
        <v>100</v>
      </c>
      <c r="D75" s="61"/>
      <c r="E75" s="30"/>
      <c r="F75" s="85">
        <f>SUM(F76,F77)</f>
        <v>0</v>
      </c>
      <c r="G75" s="85">
        <f>SUM(G76,G77)</f>
        <v>0</v>
      </c>
    </row>
    <row r="76" spans="1:7" s="12" customFormat="1" ht="12.75" customHeight="1">
      <c r="A76" s="18" t="s">
        <v>126</v>
      </c>
      <c r="B76" s="26"/>
      <c r="C76" s="27"/>
      <c r="D76" s="45" t="s">
        <v>69</v>
      </c>
      <c r="E76" s="82"/>
      <c r="F76" s="85"/>
      <c r="G76" s="85"/>
    </row>
    <row r="77" spans="1:7" s="12" customFormat="1" ht="12.75" customHeight="1">
      <c r="A77" s="18" t="s">
        <v>127</v>
      </c>
      <c r="B77" s="26"/>
      <c r="C77" s="27"/>
      <c r="D77" s="45" t="s">
        <v>70</v>
      </c>
      <c r="E77" s="79"/>
      <c r="F77" s="85"/>
      <c r="G77" s="85"/>
    </row>
    <row r="78" spans="1:7" s="12" customFormat="1" ht="12.75" customHeight="1">
      <c r="A78" s="18" t="s">
        <v>30</v>
      </c>
      <c r="B78" s="52"/>
      <c r="C78" s="53" t="s">
        <v>71</v>
      </c>
      <c r="D78" s="54"/>
      <c r="E78" s="79"/>
      <c r="F78" s="85"/>
      <c r="G78" s="85"/>
    </row>
    <row r="79" spans="1:7" s="12" customFormat="1" ht="12.75" customHeight="1">
      <c r="A79" s="18" t="s">
        <v>32</v>
      </c>
      <c r="B79" s="33"/>
      <c r="C79" s="44" t="s">
        <v>111</v>
      </c>
      <c r="D79" s="46"/>
      <c r="E79" s="82"/>
      <c r="F79" s="85"/>
      <c r="G79" s="85"/>
    </row>
    <row r="80" spans="1:7" s="12" customFormat="1" ht="12.75" customHeight="1">
      <c r="A80" s="18" t="s">
        <v>34</v>
      </c>
      <c r="B80" s="7"/>
      <c r="C80" s="42" t="s">
        <v>72</v>
      </c>
      <c r="D80" s="29"/>
      <c r="E80" s="82"/>
      <c r="F80" s="85">
        <v>6901.3099999999995</v>
      </c>
      <c r="G80" s="85">
        <v>9257.31</v>
      </c>
    </row>
    <row r="81" spans="1:7" s="12" customFormat="1" ht="12.75" customHeight="1">
      <c r="A81" s="18" t="s">
        <v>35</v>
      </c>
      <c r="B81" s="7"/>
      <c r="C81" s="42" t="s">
        <v>73</v>
      </c>
      <c r="D81" s="29"/>
      <c r="E81" s="82"/>
      <c r="F81" s="85">
        <v>49659.840000000004</v>
      </c>
      <c r="G81" s="85"/>
    </row>
    <row r="82" spans="1:7" s="12" customFormat="1" ht="12.75" customHeight="1">
      <c r="A82" s="23" t="s">
        <v>125</v>
      </c>
      <c r="B82" s="26"/>
      <c r="C82" s="44" t="s">
        <v>91</v>
      </c>
      <c r="D82" s="45"/>
      <c r="E82" s="82"/>
      <c r="F82" s="85">
        <v>19848.14</v>
      </c>
      <c r="G82" s="85">
        <v>19848.14</v>
      </c>
    </row>
    <row r="83" spans="1:7" s="12" customFormat="1" ht="12.75" customHeight="1">
      <c r="A83" s="23" t="s">
        <v>128</v>
      </c>
      <c r="B83" s="7"/>
      <c r="C83" s="42" t="s">
        <v>74</v>
      </c>
      <c r="D83" s="29"/>
      <c r="E83" s="80"/>
      <c r="F83" s="85"/>
      <c r="G83" s="85"/>
    </row>
    <row r="84" spans="1:7" s="12" customFormat="1" ht="12.75" customHeight="1">
      <c r="A84" s="1" t="s">
        <v>75</v>
      </c>
      <c r="B84" s="36" t="s">
        <v>76</v>
      </c>
      <c r="C84" s="37"/>
      <c r="D84" s="38"/>
      <c r="E84" s="80" t="s">
        <v>277</v>
      </c>
      <c r="F84" s="84">
        <f>SUM(F85,F86,F89,F90)</f>
        <v>21750.320000000127</v>
      </c>
      <c r="G84" s="84">
        <f>SUM(G85,G86,G89,G90)</f>
        <v>25688.900000000278</v>
      </c>
    </row>
    <row r="85" spans="1:7" s="12" customFormat="1" ht="12.75" customHeight="1">
      <c r="A85" s="30" t="s">
        <v>9</v>
      </c>
      <c r="B85" s="6" t="s">
        <v>86</v>
      </c>
      <c r="C85" s="7"/>
      <c r="D85" s="5"/>
      <c r="E85" s="80"/>
      <c r="F85" s="85"/>
      <c r="G85" s="85"/>
    </row>
    <row r="86" spans="1:7" s="12" customFormat="1" ht="12.75" customHeight="1">
      <c r="A86" s="30" t="s">
        <v>16</v>
      </c>
      <c r="B86" s="34" t="s">
        <v>77</v>
      </c>
      <c r="C86" s="35"/>
      <c r="D86" s="17"/>
      <c r="E86" s="30"/>
      <c r="F86" s="85">
        <f>SUM(F87,F88)</f>
        <v>0</v>
      </c>
      <c r="G86" s="85">
        <f>SUM(G87,G88)</f>
        <v>0</v>
      </c>
    </row>
    <row r="87" spans="1:7" s="12" customFormat="1" ht="12.75" customHeight="1">
      <c r="A87" s="23" t="s">
        <v>18</v>
      </c>
      <c r="B87" s="7"/>
      <c r="C87" s="42" t="s">
        <v>78</v>
      </c>
      <c r="D87" s="29"/>
      <c r="E87" s="30"/>
      <c r="F87" s="85"/>
      <c r="G87" s="85"/>
    </row>
    <row r="88" spans="1:7" s="12" customFormat="1" ht="12.75" customHeight="1">
      <c r="A88" s="23" t="s">
        <v>20</v>
      </c>
      <c r="B88" s="7"/>
      <c r="C88" s="42" t="s">
        <v>79</v>
      </c>
      <c r="D88" s="29"/>
      <c r="E88" s="30"/>
      <c r="F88" s="85"/>
      <c r="G88" s="85"/>
    </row>
    <row r="89" spans="1:7" s="12" customFormat="1" ht="12.75" customHeight="1">
      <c r="A89" s="55" t="s">
        <v>36</v>
      </c>
      <c r="B89" s="27" t="s">
        <v>108</v>
      </c>
      <c r="C89" s="27"/>
      <c r="D89" s="28"/>
      <c r="E89" s="30"/>
      <c r="F89" s="85"/>
      <c r="G89" s="85"/>
    </row>
    <row r="90" spans="1:7" s="12" customFormat="1" ht="12.75" customHeight="1">
      <c r="A90" s="19" t="s">
        <v>44</v>
      </c>
      <c r="B90" s="20" t="s">
        <v>80</v>
      </c>
      <c r="C90" s="21"/>
      <c r="D90" s="22"/>
      <c r="E90" s="30"/>
      <c r="F90" s="85">
        <f>SUM(F91,F92)</f>
        <v>21750.320000000127</v>
      </c>
      <c r="G90" s="85">
        <f>SUM(G91,G92)</f>
        <v>25688.900000000278</v>
      </c>
    </row>
    <row r="91" spans="1:7" s="12" customFormat="1" ht="12.75" customHeight="1">
      <c r="A91" s="23" t="s">
        <v>119</v>
      </c>
      <c r="B91" s="31"/>
      <c r="C91" s="42" t="s">
        <v>105</v>
      </c>
      <c r="D91" s="10"/>
      <c r="E91" s="79"/>
      <c r="F91" s="85">
        <v>-3938.5799999998708</v>
      </c>
      <c r="G91" s="85">
        <v>-8436.9499999997206</v>
      </c>
    </row>
    <row r="92" spans="1:7" s="12" customFormat="1" ht="12.75" customHeight="1">
      <c r="A92" s="23" t="s">
        <v>120</v>
      </c>
      <c r="B92" s="31"/>
      <c r="C92" s="42" t="s">
        <v>106</v>
      </c>
      <c r="D92" s="10"/>
      <c r="E92" s="79"/>
      <c r="F92" s="85">
        <v>25688.899999999998</v>
      </c>
      <c r="G92" s="85">
        <v>34125.85</v>
      </c>
    </row>
    <row r="93" spans="1:7" s="12" customFormat="1" ht="12.75" customHeight="1">
      <c r="A93" s="1" t="s">
        <v>87</v>
      </c>
      <c r="B93" s="36" t="s">
        <v>88</v>
      </c>
      <c r="C93" s="38"/>
      <c r="D93" s="38"/>
      <c r="E93" s="79"/>
      <c r="F93" s="84"/>
      <c r="G93" s="84"/>
    </row>
    <row r="94" spans="1:7" s="12" customFormat="1" ht="25.5" customHeight="1">
      <c r="A94" s="1"/>
      <c r="B94" s="142" t="s">
        <v>121</v>
      </c>
      <c r="C94" s="141"/>
      <c r="D94" s="139"/>
      <c r="E94" s="30"/>
      <c r="F94" s="86">
        <f>SUM(F59,F64,F84,F93)</f>
        <v>935685.64000000036</v>
      </c>
      <c r="G94" s="86">
        <f>SUM(G59,G64,G84,G93)</f>
        <v>910673.25000000012</v>
      </c>
    </row>
    <row r="95" spans="1:7" s="12" customFormat="1">
      <c r="A95" s="41"/>
      <c r="B95" s="40"/>
      <c r="C95" s="40"/>
      <c r="D95" s="40"/>
      <c r="E95" s="40"/>
    </row>
    <row r="96" spans="1:7" s="12" customFormat="1" ht="12.75" customHeight="1">
      <c r="A96" s="144" t="s">
        <v>137</v>
      </c>
      <c r="B96" s="144"/>
      <c r="C96" s="144"/>
      <c r="D96" s="144"/>
      <c r="E96" s="87"/>
      <c r="F96" s="136" t="s">
        <v>138</v>
      </c>
      <c r="G96" s="136"/>
    </row>
    <row r="97" spans="1:7" s="12" customFormat="1" ht="12.75" customHeight="1">
      <c r="A97" s="143" t="s">
        <v>130</v>
      </c>
      <c r="B97" s="143"/>
      <c r="C97" s="143"/>
      <c r="D97" s="143"/>
      <c r="E97" s="12" t="s">
        <v>131</v>
      </c>
      <c r="F97" s="137" t="s">
        <v>112</v>
      </c>
      <c r="G97" s="137"/>
    </row>
    <row r="98" spans="1:7" s="12" customFormat="1">
      <c r="A98" s="9"/>
      <c r="B98" s="9"/>
      <c r="C98" s="9"/>
      <c r="D98" s="9"/>
      <c r="E98" s="9"/>
      <c r="F98" s="9"/>
      <c r="G98" s="9"/>
    </row>
    <row r="99" spans="1:7" s="12" customFormat="1" ht="12.75" customHeight="1">
      <c r="A99" s="135" t="s">
        <v>139</v>
      </c>
      <c r="B99" s="135"/>
      <c r="C99" s="135"/>
      <c r="D99" s="135"/>
      <c r="E99" s="88"/>
      <c r="F99" s="132" t="s">
        <v>140</v>
      </c>
      <c r="G99" s="132"/>
    </row>
    <row r="100" spans="1:7" s="12" customFormat="1" ht="12.75" customHeight="1">
      <c r="A100" s="134" t="s">
        <v>132</v>
      </c>
      <c r="B100" s="134"/>
      <c r="C100" s="134"/>
      <c r="D100" s="134"/>
      <c r="E100" s="60" t="s">
        <v>131</v>
      </c>
      <c r="F100" s="133" t="s">
        <v>112</v>
      </c>
      <c r="G100" s="133"/>
    </row>
    <row r="101" spans="1:7" s="12" customFormat="1">
      <c r="A101" s="69"/>
      <c r="B101" s="69"/>
      <c r="C101" s="69"/>
      <c r="D101" s="69"/>
      <c r="E101" s="9"/>
      <c r="F101" s="9"/>
      <c r="G101" s="9"/>
    </row>
    <row r="102" spans="1:7" s="12" customFormat="1">
      <c r="A102" s="69"/>
      <c r="B102" s="69"/>
      <c r="C102" s="69"/>
      <c r="D102" s="69"/>
      <c r="E102" s="9"/>
      <c r="F102" s="9"/>
      <c r="G102" s="9"/>
    </row>
    <row r="103" spans="1:7" s="12" customFormat="1" ht="13.25" customHeight="1"/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" right="0" top="0" bottom="0" header="0" footer="0"/>
  <pageSetup paperSize="9" scale="6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topLeftCell="A19" workbookViewId="0">
      <selection activeCell="G21" sqref="G21"/>
    </sheetView>
  </sheetViews>
  <sheetFormatPr defaultColWidth="9.1328125" defaultRowHeight="12.75"/>
  <cols>
    <col min="1" max="1" width="8" style="89" customWidth="1"/>
    <col min="2" max="2" width="1.53125" style="89" hidden="1" customWidth="1"/>
    <col min="3" max="3" width="30.1328125" style="89" customWidth="1"/>
    <col min="4" max="4" width="18.33203125" style="89" customWidth="1"/>
    <col min="5" max="5" width="0" style="89" hidden="1" customWidth="1"/>
    <col min="6" max="6" width="11.6640625" style="89" customWidth="1"/>
    <col min="7" max="7" width="13.1328125" style="89" customWidth="1"/>
    <col min="8" max="8" width="14.6640625" style="89" customWidth="1"/>
    <col min="9" max="9" width="15.86328125" style="89" customWidth="1"/>
    <col min="10" max="256" width="9.1328125" style="89"/>
    <col min="257" max="257" width="8" style="89" customWidth="1"/>
    <col min="258" max="258" width="0" style="89" hidden="1" customWidth="1"/>
    <col min="259" max="259" width="30.1328125" style="89" customWidth="1"/>
    <col min="260" max="260" width="18.33203125" style="89" customWidth="1"/>
    <col min="261" max="261" width="0" style="89" hidden="1" customWidth="1"/>
    <col min="262" max="262" width="11.6640625" style="89" customWidth="1"/>
    <col min="263" max="263" width="13.1328125" style="89" customWidth="1"/>
    <col min="264" max="264" width="14.6640625" style="89" customWidth="1"/>
    <col min="265" max="265" width="15.86328125" style="89" customWidth="1"/>
    <col min="266" max="512" width="9.1328125" style="89"/>
    <col min="513" max="513" width="8" style="89" customWidth="1"/>
    <col min="514" max="514" width="0" style="89" hidden="1" customWidth="1"/>
    <col min="515" max="515" width="30.1328125" style="89" customWidth="1"/>
    <col min="516" max="516" width="18.33203125" style="89" customWidth="1"/>
    <col min="517" max="517" width="0" style="89" hidden="1" customWidth="1"/>
    <col min="518" max="518" width="11.6640625" style="89" customWidth="1"/>
    <col min="519" max="519" width="13.1328125" style="89" customWidth="1"/>
    <col min="520" max="520" width="14.6640625" style="89" customWidth="1"/>
    <col min="521" max="521" width="15.86328125" style="89" customWidth="1"/>
    <col min="522" max="768" width="9.1328125" style="89"/>
    <col min="769" max="769" width="8" style="89" customWidth="1"/>
    <col min="770" max="770" width="0" style="89" hidden="1" customWidth="1"/>
    <col min="771" max="771" width="30.1328125" style="89" customWidth="1"/>
    <col min="772" max="772" width="18.33203125" style="89" customWidth="1"/>
    <col min="773" max="773" width="0" style="89" hidden="1" customWidth="1"/>
    <col min="774" max="774" width="11.6640625" style="89" customWidth="1"/>
    <col min="775" max="775" width="13.1328125" style="89" customWidth="1"/>
    <col min="776" max="776" width="14.6640625" style="89" customWidth="1"/>
    <col min="777" max="777" width="15.86328125" style="89" customWidth="1"/>
    <col min="778" max="1024" width="9.1328125" style="89"/>
    <col min="1025" max="1025" width="8" style="89" customWidth="1"/>
    <col min="1026" max="1026" width="0" style="89" hidden="1" customWidth="1"/>
    <col min="1027" max="1027" width="30.1328125" style="89" customWidth="1"/>
    <col min="1028" max="1028" width="18.33203125" style="89" customWidth="1"/>
    <col min="1029" max="1029" width="0" style="89" hidden="1" customWidth="1"/>
    <col min="1030" max="1030" width="11.6640625" style="89" customWidth="1"/>
    <col min="1031" max="1031" width="13.1328125" style="89" customWidth="1"/>
    <col min="1032" max="1032" width="14.6640625" style="89" customWidth="1"/>
    <col min="1033" max="1033" width="15.86328125" style="89" customWidth="1"/>
    <col min="1034" max="1280" width="9.1328125" style="89"/>
    <col min="1281" max="1281" width="8" style="89" customWidth="1"/>
    <col min="1282" max="1282" width="0" style="89" hidden="1" customWidth="1"/>
    <col min="1283" max="1283" width="30.1328125" style="89" customWidth="1"/>
    <col min="1284" max="1284" width="18.33203125" style="89" customWidth="1"/>
    <col min="1285" max="1285" width="0" style="89" hidden="1" customWidth="1"/>
    <col min="1286" max="1286" width="11.6640625" style="89" customWidth="1"/>
    <col min="1287" max="1287" width="13.1328125" style="89" customWidth="1"/>
    <col min="1288" max="1288" width="14.6640625" style="89" customWidth="1"/>
    <col min="1289" max="1289" width="15.86328125" style="89" customWidth="1"/>
    <col min="1290" max="1536" width="9.1328125" style="89"/>
    <col min="1537" max="1537" width="8" style="89" customWidth="1"/>
    <col min="1538" max="1538" width="0" style="89" hidden="1" customWidth="1"/>
    <col min="1539" max="1539" width="30.1328125" style="89" customWidth="1"/>
    <col min="1540" max="1540" width="18.33203125" style="89" customWidth="1"/>
    <col min="1541" max="1541" width="0" style="89" hidden="1" customWidth="1"/>
    <col min="1542" max="1542" width="11.6640625" style="89" customWidth="1"/>
    <col min="1543" max="1543" width="13.1328125" style="89" customWidth="1"/>
    <col min="1544" max="1544" width="14.6640625" style="89" customWidth="1"/>
    <col min="1545" max="1545" width="15.86328125" style="89" customWidth="1"/>
    <col min="1546" max="1792" width="9.1328125" style="89"/>
    <col min="1793" max="1793" width="8" style="89" customWidth="1"/>
    <col min="1794" max="1794" width="0" style="89" hidden="1" customWidth="1"/>
    <col min="1795" max="1795" width="30.1328125" style="89" customWidth="1"/>
    <col min="1796" max="1796" width="18.33203125" style="89" customWidth="1"/>
    <col min="1797" max="1797" width="0" style="89" hidden="1" customWidth="1"/>
    <col min="1798" max="1798" width="11.6640625" style="89" customWidth="1"/>
    <col min="1799" max="1799" width="13.1328125" style="89" customWidth="1"/>
    <col min="1800" max="1800" width="14.6640625" style="89" customWidth="1"/>
    <col min="1801" max="1801" width="15.86328125" style="89" customWidth="1"/>
    <col min="1802" max="2048" width="9.1328125" style="89"/>
    <col min="2049" max="2049" width="8" style="89" customWidth="1"/>
    <col min="2050" max="2050" width="0" style="89" hidden="1" customWidth="1"/>
    <col min="2051" max="2051" width="30.1328125" style="89" customWidth="1"/>
    <col min="2052" max="2052" width="18.33203125" style="89" customWidth="1"/>
    <col min="2053" max="2053" width="0" style="89" hidden="1" customWidth="1"/>
    <col min="2054" max="2054" width="11.6640625" style="89" customWidth="1"/>
    <col min="2055" max="2055" width="13.1328125" style="89" customWidth="1"/>
    <col min="2056" max="2056" width="14.6640625" style="89" customWidth="1"/>
    <col min="2057" max="2057" width="15.86328125" style="89" customWidth="1"/>
    <col min="2058" max="2304" width="9.1328125" style="89"/>
    <col min="2305" max="2305" width="8" style="89" customWidth="1"/>
    <col min="2306" max="2306" width="0" style="89" hidden="1" customWidth="1"/>
    <col min="2307" max="2307" width="30.1328125" style="89" customWidth="1"/>
    <col min="2308" max="2308" width="18.33203125" style="89" customWidth="1"/>
    <col min="2309" max="2309" width="0" style="89" hidden="1" customWidth="1"/>
    <col min="2310" max="2310" width="11.6640625" style="89" customWidth="1"/>
    <col min="2311" max="2311" width="13.1328125" style="89" customWidth="1"/>
    <col min="2312" max="2312" width="14.6640625" style="89" customWidth="1"/>
    <col min="2313" max="2313" width="15.86328125" style="89" customWidth="1"/>
    <col min="2314" max="2560" width="9.1328125" style="89"/>
    <col min="2561" max="2561" width="8" style="89" customWidth="1"/>
    <col min="2562" max="2562" width="0" style="89" hidden="1" customWidth="1"/>
    <col min="2563" max="2563" width="30.1328125" style="89" customWidth="1"/>
    <col min="2564" max="2564" width="18.33203125" style="89" customWidth="1"/>
    <col min="2565" max="2565" width="0" style="89" hidden="1" customWidth="1"/>
    <col min="2566" max="2566" width="11.6640625" style="89" customWidth="1"/>
    <col min="2567" max="2567" width="13.1328125" style="89" customWidth="1"/>
    <col min="2568" max="2568" width="14.6640625" style="89" customWidth="1"/>
    <col min="2569" max="2569" width="15.86328125" style="89" customWidth="1"/>
    <col min="2570" max="2816" width="9.1328125" style="89"/>
    <col min="2817" max="2817" width="8" style="89" customWidth="1"/>
    <col min="2818" max="2818" width="0" style="89" hidden="1" customWidth="1"/>
    <col min="2819" max="2819" width="30.1328125" style="89" customWidth="1"/>
    <col min="2820" max="2820" width="18.33203125" style="89" customWidth="1"/>
    <col min="2821" max="2821" width="0" style="89" hidden="1" customWidth="1"/>
    <col min="2822" max="2822" width="11.6640625" style="89" customWidth="1"/>
    <col min="2823" max="2823" width="13.1328125" style="89" customWidth="1"/>
    <col min="2824" max="2824" width="14.6640625" style="89" customWidth="1"/>
    <col min="2825" max="2825" width="15.86328125" style="89" customWidth="1"/>
    <col min="2826" max="3072" width="9.1328125" style="89"/>
    <col min="3073" max="3073" width="8" style="89" customWidth="1"/>
    <col min="3074" max="3074" width="0" style="89" hidden="1" customWidth="1"/>
    <col min="3075" max="3075" width="30.1328125" style="89" customWidth="1"/>
    <col min="3076" max="3076" width="18.33203125" style="89" customWidth="1"/>
    <col min="3077" max="3077" width="0" style="89" hidden="1" customWidth="1"/>
    <col min="3078" max="3078" width="11.6640625" style="89" customWidth="1"/>
    <col min="3079" max="3079" width="13.1328125" style="89" customWidth="1"/>
    <col min="3080" max="3080" width="14.6640625" style="89" customWidth="1"/>
    <col min="3081" max="3081" width="15.86328125" style="89" customWidth="1"/>
    <col min="3082" max="3328" width="9.1328125" style="89"/>
    <col min="3329" max="3329" width="8" style="89" customWidth="1"/>
    <col min="3330" max="3330" width="0" style="89" hidden="1" customWidth="1"/>
    <col min="3331" max="3331" width="30.1328125" style="89" customWidth="1"/>
    <col min="3332" max="3332" width="18.33203125" style="89" customWidth="1"/>
    <col min="3333" max="3333" width="0" style="89" hidden="1" customWidth="1"/>
    <col min="3334" max="3334" width="11.6640625" style="89" customWidth="1"/>
    <col min="3335" max="3335" width="13.1328125" style="89" customWidth="1"/>
    <col min="3336" max="3336" width="14.6640625" style="89" customWidth="1"/>
    <col min="3337" max="3337" width="15.86328125" style="89" customWidth="1"/>
    <col min="3338" max="3584" width="9.1328125" style="89"/>
    <col min="3585" max="3585" width="8" style="89" customWidth="1"/>
    <col min="3586" max="3586" width="0" style="89" hidden="1" customWidth="1"/>
    <col min="3587" max="3587" width="30.1328125" style="89" customWidth="1"/>
    <col min="3588" max="3588" width="18.33203125" style="89" customWidth="1"/>
    <col min="3589" max="3589" width="0" style="89" hidden="1" customWidth="1"/>
    <col min="3590" max="3590" width="11.6640625" style="89" customWidth="1"/>
    <col min="3591" max="3591" width="13.1328125" style="89" customWidth="1"/>
    <col min="3592" max="3592" width="14.6640625" style="89" customWidth="1"/>
    <col min="3593" max="3593" width="15.86328125" style="89" customWidth="1"/>
    <col min="3594" max="3840" width="9.1328125" style="89"/>
    <col min="3841" max="3841" width="8" style="89" customWidth="1"/>
    <col min="3842" max="3842" width="0" style="89" hidden="1" customWidth="1"/>
    <col min="3843" max="3843" width="30.1328125" style="89" customWidth="1"/>
    <col min="3844" max="3844" width="18.33203125" style="89" customWidth="1"/>
    <col min="3845" max="3845" width="0" style="89" hidden="1" customWidth="1"/>
    <col min="3846" max="3846" width="11.6640625" style="89" customWidth="1"/>
    <col min="3847" max="3847" width="13.1328125" style="89" customWidth="1"/>
    <col min="3848" max="3848" width="14.6640625" style="89" customWidth="1"/>
    <col min="3849" max="3849" width="15.86328125" style="89" customWidth="1"/>
    <col min="3850" max="4096" width="9.1328125" style="89"/>
    <col min="4097" max="4097" width="8" style="89" customWidth="1"/>
    <col min="4098" max="4098" width="0" style="89" hidden="1" customWidth="1"/>
    <col min="4099" max="4099" width="30.1328125" style="89" customWidth="1"/>
    <col min="4100" max="4100" width="18.33203125" style="89" customWidth="1"/>
    <col min="4101" max="4101" width="0" style="89" hidden="1" customWidth="1"/>
    <col min="4102" max="4102" width="11.6640625" style="89" customWidth="1"/>
    <col min="4103" max="4103" width="13.1328125" style="89" customWidth="1"/>
    <col min="4104" max="4104" width="14.6640625" style="89" customWidth="1"/>
    <col min="4105" max="4105" width="15.86328125" style="89" customWidth="1"/>
    <col min="4106" max="4352" width="9.1328125" style="89"/>
    <col min="4353" max="4353" width="8" style="89" customWidth="1"/>
    <col min="4354" max="4354" width="0" style="89" hidden="1" customWidth="1"/>
    <col min="4355" max="4355" width="30.1328125" style="89" customWidth="1"/>
    <col min="4356" max="4356" width="18.33203125" style="89" customWidth="1"/>
    <col min="4357" max="4357" width="0" style="89" hidden="1" customWidth="1"/>
    <col min="4358" max="4358" width="11.6640625" style="89" customWidth="1"/>
    <col min="4359" max="4359" width="13.1328125" style="89" customWidth="1"/>
    <col min="4360" max="4360" width="14.6640625" style="89" customWidth="1"/>
    <col min="4361" max="4361" width="15.86328125" style="89" customWidth="1"/>
    <col min="4362" max="4608" width="9.1328125" style="89"/>
    <col min="4609" max="4609" width="8" style="89" customWidth="1"/>
    <col min="4610" max="4610" width="0" style="89" hidden="1" customWidth="1"/>
    <col min="4611" max="4611" width="30.1328125" style="89" customWidth="1"/>
    <col min="4612" max="4612" width="18.33203125" style="89" customWidth="1"/>
    <col min="4613" max="4613" width="0" style="89" hidden="1" customWidth="1"/>
    <col min="4614" max="4614" width="11.6640625" style="89" customWidth="1"/>
    <col min="4615" max="4615" width="13.1328125" style="89" customWidth="1"/>
    <col min="4616" max="4616" width="14.6640625" style="89" customWidth="1"/>
    <col min="4617" max="4617" width="15.86328125" style="89" customWidth="1"/>
    <col min="4618" max="4864" width="9.1328125" style="89"/>
    <col min="4865" max="4865" width="8" style="89" customWidth="1"/>
    <col min="4866" max="4866" width="0" style="89" hidden="1" customWidth="1"/>
    <col min="4867" max="4867" width="30.1328125" style="89" customWidth="1"/>
    <col min="4868" max="4868" width="18.33203125" style="89" customWidth="1"/>
    <col min="4869" max="4869" width="0" style="89" hidden="1" customWidth="1"/>
    <col min="4870" max="4870" width="11.6640625" style="89" customWidth="1"/>
    <col min="4871" max="4871" width="13.1328125" style="89" customWidth="1"/>
    <col min="4872" max="4872" width="14.6640625" style="89" customWidth="1"/>
    <col min="4873" max="4873" width="15.86328125" style="89" customWidth="1"/>
    <col min="4874" max="5120" width="9.1328125" style="89"/>
    <col min="5121" max="5121" width="8" style="89" customWidth="1"/>
    <col min="5122" max="5122" width="0" style="89" hidden="1" customWidth="1"/>
    <col min="5123" max="5123" width="30.1328125" style="89" customWidth="1"/>
    <col min="5124" max="5124" width="18.33203125" style="89" customWidth="1"/>
    <col min="5125" max="5125" width="0" style="89" hidden="1" customWidth="1"/>
    <col min="5126" max="5126" width="11.6640625" style="89" customWidth="1"/>
    <col min="5127" max="5127" width="13.1328125" style="89" customWidth="1"/>
    <col min="5128" max="5128" width="14.6640625" style="89" customWidth="1"/>
    <col min="5129" max="5129" width="15.86328125" style="89" customWidth="1"/>
    <col min="5130" max="5376" width="9.1328125" style="89"/>
    <col min="5377" max="5377" width="8" style="89" customWidth="1"/>
    <col min="5378" max="5378" width="0" style="89" hidden="1" customWidth="1"/>
    <col min="5379" max="5379" width="30.1328125" style="89" customWidth="1"/>
    <col min="5380" max="5380" width="18.33203125" style="89" customWidth="1"/>
    <col min="5381" max="5381" width="0" style="89" hidden="1" customWidth="1"/>
    <col min="5382" max="5382" width="11.6640625" style="89" customWidth="1"/>
    <col min="5383" max="5383" width="13.1328125" style="89" customWidth="1"/>
    <col min="5384" max="5384" width="14.6640625" style="89" customWidth="1"/>
    <col min="5385" max="5385" width="15.86328125" style="89" customWidth="1"/>
    <col min="5386" max="5632" width="9.1328125" style="89"/>
    <col min="5633" max="5633" width="8" style="89" customWidth="1"/>
    <col min="5634" max="5634" width="0" style="89" hidden="1" customWidth="1"/>
    <col min="5635" max="5635" width="30.1328125" style="89" customWidth="1"/>
    <col min="5636" max="5636" width="18.33203125" style="89" customWidth="1"/>
    <col min="5637" max="5637" width="0" style="89" hidden="1" customWidth="1"/>
    <col min="5638" max="5638" width="11.6640625" style="89" customWidth="1"/>
    <col min="5639" max="5639" width="13.1328125" style="89" customWidth="1"/>
    <col min="5640" max="5640" width="14.6640625" style="89" customWidth="1"/>
    <col min="5641" max="5641" width="15.86328125" style="89" customWidth="1"/>
    <col min="5642" max="5888" width="9.1328125" style="89"/>
    <col min="5889" max="5889" width="8" style="89" customWidth="1"/>
    <col min="5890" max="5890" width="0" style="89" hidden="1" customWidth="1"/>
    <col min="5891" max="5891" width="30.1328125" style="89" customWidth="1"/>
    <col min="5892" max="5892" width="18.33203125" style="89" customWidth="1"/>
    <col min="5893" max="5893" width="0" style="89" hidden="1" customWidth="1"/>
    <col min="5894" max="5894" width="11.6640625" style="89" customWidth="1"/>
    <col min="5895" max="5895" width="13.1328125" style="89" customWidth="1"/>
    <col min="5896" max="5896" width="14.6640625" style="89" customWidth="1"/>
    <col min="5897" max="5897" width="15.86328125" style="89" customWidth="1"/>
    <col min="5898" max="6144" width="9.1328125" style="89"/>
    <col min="6145" max="6145" width="8" style="89" customWidth="1"/>
    <col min="6146" max="6146" width="0" style="89" hidden="1" customWidth="1"/>
    <col min="6147" max="6147" width="30.1328125" style="89" customWidth="1"/>
    <col min="6148" max="6148" width="18.33203125" style="89" customWidth="1"/>
    <col min="6149" max="6149" width="0" style="89" hidden="1" customWidth="1"/>
    <col min="6150" max="6150" width="11.6640625" style="89" customWidth="1"/>
    <col min="6151" max="6151" width="13.1328125" style="89" customWidth="1"/>
    <col min="6152" max="6152" width="14.6640625" style="89" customWidth="1"/>
    <col min="6153" max="6153" width="15.86328125" style="89" customWidth="1"/>
    <col min="6154" max="6400" width="9.1328125" style="89"/>
    <col min="6401" max="6401" width="8" style="89" customWidth="1"/>
    <col min="6402" max="6402" width="0" style="89" hidden="1" customWidth="1"/>
    <col min="6403" max="6403" width="30.1328125" style="89" customWidth="1"/>
    <col min="6404" max="6404" width="18.33203125" style="89" customWidth="1"/>
    <col min="6405" max="6405" width="0" style="89" hidden="1" customWidth="1"/>
    <col min="6406" max="6406" width="11.6640625" style="89" customWidth="1"/>
    <col min="6407" max="6407" width="13.1328125" style="89" customWidth="1"/>
    <col min="6408" max="6408" width="14.6640625" style="89" customWidth="1"/>
    <col min="6409" max="6409" width="15.86328125" style="89" customWidth="1"/>
    <col min="6410" max="6656" width="9.1328125" style="89"/>
    <col min="6657" max="6657" width="8" style="89" customWidth="1"/>
    <col min="6658" max="6658" width="0" style="89" hidden="1" customWidth="1"/>
    <col min="6659" max="6659" width="30.1328125" style="89" customWidth="1"/>
    <col min="6660" max="6660" width="18.33203125" style="89" customWidth="1"/>
    <col min="6661" max="6661" width="0" style="89" hidden="1" customWidth="1"/>
    <col min="6662" max="6662" width="11.6640625" style="89" customWidth="1"/>
    <col min="6663" max="6663" width="13.1328125" style="89" customWidth="1"/>
    <col min="6664" max="6664" width="14.6640625" style="89" customWidth="1"/>
    <col min="6665" max="6665" width="15.86328125" style="89" customWidth="1"/>
    <col min="6666" max="6912" width="9.1328125" style="89"/>
    <col min="6913" max="6913" width="8" style="89" customWidth="1"/>
    <col min="6914" max="6914" width="0" style="89" hidden="1" customWidth="1"/>
    <col min="6915" max="6915" width="30.1328125" style="89" customWidth="1"/>
    <col min="6916" max="6916" width="18.33203125" style="89" customWidth="1"/>
    <col min="6917" max="6917" width="0" style="89" hidden="1" customWidth="1"/>
    <col min="6918" max="6918" width="11.6640625" style="89" customWidth="1"/>
    <col min="6919" max="6919" width="13.1328125" style="89" customWidth="1"/>
    <col min="6920" max="6920" width="14.6640625" style="89" customWidth="1"/>
    <col min="6921" max="6921" width="15.86328125" style="89" customWidth="1"/>
    <col min="6922" max="7168" width="9.1328125" style="89"/>
    <col min="7169" max="7169" width="8" style="89" customWidth="1"/>
    <col min="7170" max="7170" width="0" style="89" hidden="1" customWidth="1"/>
    <col min="7171" max="7171" width="30.1328125" style="89" customWidth="1"/>
    <col min="7172" max="7172" width="18.33203125" style="89" customWidth="1"/>
    <col min="7173" max="7173" width="0" style="89" hidden="1" customWidth="1"/>
    <col min="7174" max="7174" width="11.6640625" style="89" customWidth="1"/>
    <col min="7175" max="7175" width="13.1328125" style="89" customWidth="1"/>
    <col min="7176" max="7176" width="14.6640625" style="89" customWidth="1"/>
    <col min="7177" max="7177" width="15.86328125" style="89" customWidth="1"/>
    <col min="7178" max="7424" width="9.1328125" style="89"/>
    <col min="7425" max="7425" width="8" style="89" customWidth="1"/>
    <col min="7426" max="7426" width="0" style="89" hidden="1" customWidth="1"/>
    <col min="7427" max="7427" width="30.1328125" style="89" customWidth="1"/>
    <col min="7428" max="7428" width="18.33203125" style="89" customWidth="1"/>
    <col min="7429" max="7429" width="0" style="89" hidden="1" customWidth="1"/>
    <col min="7430" max="7430" width="11.6640625" style="89" customWidth="1"/>
    <col min="7431" max="7431" width="13.1328125" style="89" customWidth="1"/>
    <col min="7432" max="7432" width="14.6640625" style="89" customWidth="1"/>
    <col min="7433" max="7433" width="15.86328125" style="89" customWidth="1"/>
    <col min="7434" max="7680" width="9.1328125" style="89"/>
    <col min="7681" max="7681" width="8" style="89" customWidth="1"/>
    <col min="7682" max="7682" width="0" style="89" hidden="1" customWidth="1"/>
    <col min="7683" max="7683" width="30.1328125" style="89" customWidth="1"/>
    <col min="7684" max="7684" width="18.33203125" style="89" customWidth="1"/>
    <col min="7685" max="7685" width="0" style="89" hidden="1" customWidth="1"/>
    <col min="7686" max="7686" width="11.6640625" style="89" customWidth="1"/>
    <col min="7687" max="7687" width="13.1328125" style="89" customWidth="1"/>
    <col min="7688" max="7688" width="14.6640625" style="89" customWidth="1"/>
    <col min="7689" max="7689" width="15.86328125" style="89" customWidth="1"/>
    <col min="7690" max="7936" width="9.1328125" style="89"/>
    <col min="7937" max="7937" width="8" style="89" customWidth="1"/>
    <col min="7938" max="7938" width="0" style="89" hidden="1" customWidth="1"/>
    <col min="7939" max="7939" width="30.1328125" style="89" customWidth="1"/>
    <col min="7940" max="7940" width="18.33203125" style="89" customWidth="1"/>
    <col min="7941" max="7941" width="0" style="89" hidden="1" customWidth="1"/>
    <col min="7942" max="7942" width="11.6640625" style="89" customWidth="1"/>
    <col min="7943" max="7943" width="13.1328125" style="89" customWidth="1"/>
    <col min="7944" max="7944" width="14.6640625" style="89" customWidth="1"/>
    <col min="7945" max="7945" width="15.86328125" style="89" customWidth="1"/>
    <col min="7946" max="8192" width="9.1328125" style="89"/>
    <col min="8193" max="8193" width="8" style="89" customWidth="1"/>
    <col min="8194" max="8194" width="0" style="89" hidden="1" customWidth="1"/>
    <col min="8195" max="8195" width="30.1328125" style="89" customWidth="1"/>
    <col min="8196" max="8196" width="18.33203125" style="89" customWidth="1"/>
    <col min="8197" max="8197" width="0" style="89" hidden="1" customWidth="1"/>
    <col min="8198" max="8198" width="11.6640625" style="89" customWidth="1"/>
    <col min="8199" max="8199" width="13.1328125" style="89" customWidth="1"/>
    <col min="8200" max="8200" width="14.6640625" style="89" customWidth="1"/>
    <col min="8201" max="8201" width="15.86328125" style="89" customWidth="1"/>
    <col min="8202" max="8448" width="9.1328125" style="89"/>
    <col min="8449" max="8449" width="8" style="89" customWidth="1"/>
    <col min="8450" max="8450" width="0" style="89" hidden="1" customWidth="1"/>
    <col min="8451" max="8451" width="30.1328125" style="89" customWidth="1"/>
    <col min="8452" max="8452" width="18.33203125" style="89" customWidth="1"/>
    <col min="8453" max="8453" width="0" style="89" hidden="1" customWidth="1"/>
    <col min="8454" max="8454" width="11.6640625" style="89" customWidth="1"/>
    <col min="8455" max="8455" width="13.1328125" style="89" customWidth="1"/>
    <col min="8456" max="8456" width="14.6640625" style="89" customWidth="1"/>
    <col min="8457" max="8457" width="15.86328125" style="89" customWidth="1"/>
    <col min="8458" max="8704" width="9.1328125" style="89"/>
    <col min="8705" max="8705" width="8" style="89" customWidth="1"/>
    <col min="8706" max="8706" width="0" style="89" hidden="1" customWidth="1"/>
    <col min="8707" max="8707" width="30.1328125" style="89" customWidth="1"/>
    <col min="8708" max="8708" width="18.33203125" style="89" customWidth="1"/>
    <col min="8709" max="8709" width="0" style="89" hidden="1" customWidth="1"/>
    <col min="8710" max="8710" width="11.6640625" style="89" customWidth="1"/>
    <col min="8711" max="8711" width="13.1328125" style="89" customWidth="1"/>
    <col min="8712" max="8712" width="14.6640625" style="89" customWidth="1"/>
    <col min="8713" max="8713" width="15.86328125" style="89" customWidth="1"/>
    <col min="8714" max="8960" width="9.1328125" style="89"/>
    <col min="8961" max="8961" width="8" style="89" customWidth="1"/>
    <col min="8962" max="8962" width="0" style="89" hidden="1" customWidth="1"/>
    <col min="8963" max="8963" width="30.1328125" style="89" customWidth="1"/>
    <col min="8964" max="8964" width="18.33203125" style="89" customWidth="1"/>
    <col min="8965" max="8965" width="0" style="89" hidden="1" customWidth="1"/>
    <col min="8966" max="8966" width="11.6640625" style="89" customWidth="1"/>
    <col min="8967" max="8967" width="13.1328125" style="89" customWidth="1"/>
    <col min="8968" max="8968" width="14.6640625" style="89" customWidth="1"/>
    <col min="8969" max="8969" width="15.86328125" style="89" customWidth="1"/>
    <col min="8970" max="9216" width="9.1328125" style="89"/>
    <col min="9217" max="9217" width="8" style="89" customWidth="1"/>
    <col min="9218" max="9218" width="0" style="89" hidden="1" customWidth="1"/>
    <col min="9219" max="9219" width="30.1328125" style="89" customWidth="1"/>
    <col min="9220" max="9220" width="18.33203125" style="89" customWidth="1"/>
    <col min="9221" max="9221" width="0" style="89" hidden="1" customWidth="1"/>
    <col min="9222" max="9222" width="11.6640625" style="89" customWidth="1"/>
    <col min="9223" max="9223" width="13.1328125" style="89" customWidth="1"/>
    <col min="9224" max="9224" width="14.6640625" style="89" customWidth="1"/>
    <col min="9225" max="9225" width="15.86328125" style="89" customWidth="1"/>
    <col min="9226" max="9472" width="9.1328125" style="89"/>
    <col min="9473" max="9473" width="8" style="89" customWidth="1"/>
    <col min="9474" max="9474" width="0" style="89" hidden="1" customWidth="1"/>
    <col min="9475" max="9475" width="30.1328125" style="89" customWidth="1"/>
    <col min="9476" max="9476" width="18.33203125" style="89" customWidth="1"/>
    <col min="9477" max="9477" width="0" style="89" hidden="1" customWidth="1"/>
    <col min="9478" max="9478" width="11.6640625" style="89" customWidth="1"/>
    <col min="9479" max="9479" width="13.1328125" style="89" customWidth="1"/>
    <col min="9480" max="9480" width="14.6640625" style="89" customWidth="1"/>
    <col min="9481" max="9481" width="15.86328125" style="89" customWidth="1"/>
    <col min="9482" max="9728" width="9.1328125" style="89"/>
    <col min="9729" max="9729" width="8" style="89" customWidth="1"/>
    <col min="9730" max="9730" width="0" style="89" hidden="1" customWidth="1"/>
    <col min="9731" max="9731" width="30.1328125" style="89" customWidth="1"/>
    <col min="9732" max="9732" width="18.33203125" style="89" customWidth="1"/>
    <col min="9733" max="9733" width="0" style="89" hidden="1" customWidth="1"/>
    <col min="9734" max="9734" width="11.6640625" style="89" customWidth="1"/>
    <col min="9735" max="9735" width="13.1328125" style="89" customWidth="1"/>
    <col min="9736" max="9736" width="14.6640625" style="89" customWidth="1"/>
    <col min="9737" max="9737" width="15.86328125" style="89" customWidth="1"/>
    <col min="9738" max="9984" width="9.1328125" style="89"/>
    <col min="9985" max="9985" width="8" style="89" customWidth="1"/>
    <col min="9986" max="9986" width="0" style="89" hidden="1" customWidth="1"/>
    <col min="9987" max="9987" width="30.1328125" style="89" customWidth="1"/>
    <col min="9988" max="9988" width="18.33203125" style="89" customWidth="1"/>
    <col min="9989" max="9989" width="0" style="89" hidden="1" customWidth="1"/>
    <col min="9990" max="9990" width="11.6640625" style="89" customWidth="1"/>
    <col min="9991" max="9991" width="13.1328125" style="89" customWidth="1"/>
    <col min="9992" max="9992" width="14.6640625" style="89" customWidth="1"/>
    <col min="9993" max="9993" width="15.86328125" style="89" customWidth="1"/>
    <col min="9994" max="10240" width="9.1328125" style="89"/>
    <col min="10241" max="10241" width="8" style="89" customWidth="1"/>
    <col min="10242" max="10242" width="0" style="89" hidden="1" customWidth="1"/>
    <col min="10243" max="10243" width="30.1328125" style="89" customWidth="1"/>
    <col min="10244" max="10244" width="18.33203125" style="89" customWidth="1"/>
    <col min="10245" max="10245" width="0" style="89" hidden="1" customWidth="1"/>
    <col min="10246" max="10246" width="11.6640625" style="89" customWidth="1"/>
    <col min="10247" max="10247" width="13.1328125" style="89" customWidth="1"/>
    <col min="10248" max="10248" width="14.6640625" style="89" customWidth="1"/>
    <col min="10249" max="10249" width="15.86328125" style="89" customWidth="1"/>
    <col min="10250" max="10496" width="9.1328125" style="89"/>
    <col min="10497" max="10497" width="8" style="89" customWidth="1"/>
    <col min="10498" max="10498" width="0" style="89" hidden="1" customWidth="1"/>
    <col min="10499" max="10499" width="30.1328125" style="89" customWidth="1"/>
    <col min="10500" max="10500" width="18.33203125" style="89" customWidth="1"/>
    <col min="10501" max="10501" width="0" style="89" hidden="1" customWidth="1"/>
    <col min="10502" max="10502" width="11.6640625" style="89" customWidth="1"/>
    <col min="10503" max="10503" width="13.1328125" style="89" customWidth="1"/>
    <col min="10504" max="10504" width="14.6640625" style="89" customWidth="1"/>
    <col min="10505" max="10505" width="15.86328125" style="89" customWidth="1"/>
    <col min="10506" max="10752" width="9.1328125" style="89"/>
    <col min="10753" max="10753" width="8" style="89" customWidth="1"/>
    <col min="10754" max="10754" width="0" style="89" hidden="1" customWidth="1"/>
    <col min="10755" max="10755" width="30.1328125" style="89" customWidth="1"/>
    <col min="10756" max="10756" width="18.33203125" style="89" customWidth="1"/>
    <col min="10757" max="10757" width="0" style="89" hidden="1" customWidth="1"/>
    <col min="10758" max="10758" width="11.6640625" style="89" customWidth="1"/>
    <col min="10759" max="10759" width="13.1328125" style="89" customWidth="1"/>
    <col min="10760" max="10760" width="14.6640625" style="89" customWidth="1"/>
    <col min="10761" max="10761" width="15.86328125" style="89" customWidth="1"/>
    <col min="10762" max="11008" width="9.1328125" style="89"/>
    <col min="11009" max="11009" width="8" style="89" customWidth="1"/>
    <col min="11010" max="11010" width="0" style="89" hidden="1" customWidth="1"/>
    <col min="11011" max="11011" width="30.1328125" style="89" customWidth="1"/>
    <col min="11012" max="11012" width="18.33203125" style="89" customWidth="1"/>
    <col min="11013" max="11013" width="0" style="89" hidden="1" customWidth="1"/>
    <col min="11014" max="11014" width="11.6640625" style="89" customWidth="1"/>
    <col min="11015" max="11015" width="13.1328125" style="89" customWidth="1"/>
    <col min="11016" max="11016" width="14.6640625" style="89" customWidth="1"/>
    <col min="11017" max="11017" width="15.86328125" style="89" customWidth="1"/>
    <col min="11018" max="11264" width="9.1328125" style="89"/>
    <col min="11265" max="11265" width="8" style="89" customWidth="1"/>
    <col min="11266" max="11266" width="0" style="89" hidden="1" customWidth="1"/>
    <col min="11267" max="11267" width="30.1328125" style="89" customWidth="1"/>
    <col min="11268" max="11268" width="18.33203125" style="89" customWidth="1"/>
    <col min="11269" max="11269" width="0" style="89" hidden="1" customWidth="1"/>
    <col min="11270" max="11270" width="11.6640625" style="89" customWidth="1"/>
    <col min="11271" max="11271" width="13.1328125" style="89" customWidth="1"/>
    <col min="11272" max="11272" width="14.6640625" style="89" customWidth="1"/>
    <col min="11273" max="11273" width="15.86328125" style="89" customWidth="1"/>
    <col min="11274" max="11520" width="9.1328125" style="89"/>
    <col min="11521" max="11521" width="8" style="89" customWidth="1"/>
    <col min="11522" max="11522" width="0" style="89" hidden="1" customWidth="1"/>
    <col min="11523" max="11523" width="30.1328125" style="89" customWidth="1"/>
    <col min="11524" max="11524" width="18.33203125" style="89" customWidth="1"/>
    <col min="11525" max="11525" width="0" style="89" hidden="1" customWidth="1"/>
    <col min="11526" max="11526" width="11.6640625" style="89" customWidth="1"/>
    <col min="11527" max="11527" width="13.1328125" style="89" customWidth="1"/>
    <col min="11528" max="11528" width="14.6640625" style="89" customWidth="1"/>
    <col min="11529" max="11529" width="15.86328125" style="89" customWidth="1"/>
    <col min="11530" max="11776" width="9.1328125" style="89"/>
    <col min="11777" max="11777" width="8" style="89" customWidth="1"/>
    <col min="11778" max="11778" width="0" style="89" hidden="1" customWidth="1"/>
    <col min="11779" max="11779" width="30.1328125" style="89" customWidth="1"/>
    <col min="11780" max="11780" width="18.33203125" style="89" customWidth="1"/>
    <col min="11781" max="11781" width="0" style="89" hidden="1" customWidth="1"/>
    <col min="11782" max="11782" width="11.6640625" style="89" customWidth="1"/>
    <col min="11783" max="11783" width="13.1328125" style="89" customWidth="1"/>
    <col min="11784" max="11784" width="14.6640625" style="89" customWidth="1"/>
    <col min="11785" max="11785" width="15.86328125" style="89" customWidth="1"/>
    <col min="11786" max="12032" width="9.1328125" style="89"/>
    <col min="12033" max="12033" width="8" style="89" customWidth="1"/>
    <col min="12034" max="12034" width="0" style="89" hidden="1" customWidth="1"/>
    <col min="12035" max="12035" width="30.1328125" style="89" customWidth="1"/>
    <col min="12036" max="12036" width="18.33203125" style="89" customWidth="1"/>
    <col min="12037" max="12037" width="0" style="89" hidden="1" customWidth="1"/>
    <col min="12038" max="12038" width="11.6640625" style="89" customWidth="1"/>
    <col min="12039" max="12039" width="13.1328125" style="89" customWidth="1"/>
    <col min="12040" max="12040" width="14.6640625" style="89" customWidth="1"/>
    <col min="12041" max="12041" width="15.86328125" style="89" customWidth="1"/>
    <col min="12042" max="12288" width="9.1328125" style="89"/>
    <col min="12289" max="12289" width="8" style="89" customWidth="1"/>
    <col min="12290" max="12290" width="0" style="89" hidden="1" customWidth="1"/>
    <col min="12291" max="12291" width="30.1328125" style="89" customWidth="1"/>
    <col min="12292" max="12292" width="18.33203125" style="89" customWidth="1"/>
    <col min="12293" max="12293" width="0" style="89" hidden="1" customWidth="1"/>
    <col min="12294" max="12294" width="11.6640625" style="89" customWidth="1"/>
    <col min="12295" max="12295" width="13.1328125" style="89" customWidth="1"/>
    <col min="12296" max="12296" width="14.6640625" style="89" customWidth="1"/>
    <col min="12297" max="12297" width="15.86328125" style="89" customWidth="1"/>
    <col min="12298" max="12544" width="9.1328125" style="89"/>
    <col min="12545" max="12545" width="8" style="89" customWidth="1"/>
    <col min="12546" max="12546" width="0" style="89" hidden="1" customWidth="1"/>
    <col min="12547" max="12547" width="30.1328125" style="89" customWidth="1"/>
    <col min="12548" max="12548" width="18.33203125" style="89" customWidth="1"/>
    <col min="12549" max="12549" width="0" style="89" hidden="1" customWidth="1"/>
    <col min="12550" max="12550" width="11.6640625" style="89" customWidth="1"/>
    <col min="12551" max="12551" width="13.1328125" style="89" customWidth="1"/>
    <col min="12552" max="12552" width="14.6640625" style="89" customWidth="1"/>
    <col min="12553" max="12553" width="15.86328125" style="89" customWidth="1"/>
    <col min="12554" max="12800" width="9.1328125" style="89"/>
    <col min="12801" max="12801" width="8" style="89" customWidth="1"/>
    <col min="12802" max="12802" width="0" style="89" hidden="1" customWidth="1"/>
    <col min="12803" max="12803" width="30.1328125" style="89" customWidth="1"/>
    <col min="12804" max="12804" width="18.33203125" style="89" customWidth="1"/>
    <col min="12805" max="12805" width="0" style="89" hidden="1" customWidth="1"/>
    <col min="12806" max="12806" width="11.6640625" style="89" customWidth="1"/>
    <col min="12807" max="12807" width="13.1328125" style="89" customWidth="1"/>
    <col min="12808" max="12808" width="14.6640625" style="89" customWidth="1"/>
    <col min="12809" max="12809" width="15.86328125" style="89" customWidth="1"/>
    <col min="12810" max="13056" width="9.1328125" style="89"/>
    <col min="13057" max="13057" width="8" style="89" customWidth="1"/>
    <col min="13058" max="13058" width="0" style="89" hidden="1" customWidth="1"/>
    <col min="13059" max="13059" width="30.1328125" style="89" customWidth="1"/>
    <col min="13060" max="13060" width="18.33203125" style="89" customWidth="1"/>
    <col min="13061" max="13061" width="0" style="89" hidden="1" customWidth="1"/>
    <col min="13062" max="13062" width="11.6640625" style="89" customWidth="1"/>
    <col min="13063" max="13063" width="13.1328125" style="89" customWidth="1"/>
    <col min="13064" max="13064" width="14.6640625" style="89" customWidth="1"/>
    <col min="13065" max="13065" width="15.86328125" style="89" customWidth="1"/>
    <col min="13066" max="13312" width="9.1328125" style="89"/>
    <col min="13313" max="13313" width="8" style="89" customWidth="1"/>
    <col min="13314" max="13314" width="0" style="89" hidden="1" customWidth="1"/>
    <col min="13315" max="13315" width="30.1328125" style="89" customWidth="1"/>
    <col min="13316" max="13316" width="18.33203125" style="89" customWidth="1"/>
    <col min="13317" max="13317" width="0" style="89" hidden="1" customWidth="1"/>
    <col min="13318" max="13318" width="11.6640625" style="89" customWidth="1"/>
    <col min="13319" max="13319" width="13.1328125" style="89" customWidth="1"/>
    <col min="13320" max="13320" width="14.6640625" style="89" customWidth="1"/>
    <col min="13321" max="13321" width="15.86328125" style="89" customWidth="1"/>
    <col min="13322" max="13568" width="9.1328125" style="89"/>
    <col min="13569" max="13569" width="8" style="89" customWidth="1"/>
    <col min="13570" max="13570" width="0" style="89" hidden="1" customWidth="1"/>
    <col min="13571" max="13571" width="30.1328125" style="89" customWidth="1"/>
    <col min="13572" max="13572" width="18.33203125" style="89" customWidth="1"/>
    <col min="13573" max="13573" width="0" style="89" hidden="1" customWidth="1"/>
    <col min="13574" max="13574" width="11.6640625" style="89" customWidth="1"/>
    <col min="13575" max="13575" width="13.1328125" style="89" customWidth="1"/>
    <col min="13576" max="13576" width="14.6640625" style="89" customWidth="1"/>
    <col min="13577" max="13577" width="15.86328125" style="89" customWidth="1"/>
    <col min="13578" max="13824" width="9.1328125" style="89"/>
    <col min="13825" max="13825" width="8" style="89" customWidth="1"/>
    <col min="13826" max="13826" width="0" style="89" hidden="1" customWidth="1"/>
    <col min="13827" max="13827" width="30.1328125" style="89" customWidth="1"/>
    <col min="13828" max="13828" width="18.33203125" style="89" customWidth="1"/>
    <col min="13829" max="13829" width="0" style="89" hidden="1" customWidth="1"/>
    <col min="13830" max="13830" width="11.6640625" style="89" customWidth="1"/>
    <col min="13831" max="13831" width="13.1328125" style="89" customWidth="1"/>
    <col min="13832" max="13832" width="14.6640625" style="89" customWidth="1"/>
    <col min="13833" max="13833" width="15.86328125" style="89" customWidth="1"/>
    <col min="13834" max="14080" width="9.1328125" style="89"/>
    <col min="14081" max="14081" width="8" style="89" customWidth="1"/>
    <col min="14082" max="14082" width="0" style="89" hidden="1" customWidth="1"/>
    <col min="14083" max="14083" width="30.1328125" style="89" customWidth="1"/>
    <col min="14084" max="14084" width="18.33203125" style="89" customWidth="1"/>
    <col min="14085" max="14085" width="0" style="89" hidden="1" customWidth="1"/>
    <col min="14086" max="14086" width="11.6640625" style="89" customWidth="1"/>
    <col min="14087" max="14087" width="13.1328125" style="89" customWidth="1"/>
    <col min="14088" max="14088" width="14.6640625" style="89" customWidth="1"/>
    <col min="14089" max="14089" width="15.86328125" style="89" customWidth="1"/>
    <col min="14090" max="14336" width="9.1328125" style="89"/>
    <col min="14337" max="14337" width="8" style="89" customWidth="1"/>
    <col min="14338" max="14338" width="0" style="89" hidden="1" customWidth="1"/>
    <col min="14339" max="14339" width="30.1328125" style="89" customWidth="1"/>
    <col min="14340" max="14340" width="18.33203125" style="89" customWidth="1"/>
    <col min="14341" max="14341" width="0" style="89" hidden="1" customWidth="1"/>
    <col min="14342" max="14342" width="11.6640625" style="89" customWidth="1"/>
    <col min="14343" max="14343" width="13.1328125" style="89" customWidth="1"/>
    <col min="14344" max="14344" width="14.6640625" style="89" customWidth="1"/>
    <col min="14345" max="14345" width="15.86328125" style="89" customWidth="1"/>
    <col min="14346" max="14592" width="9.1328125" style="89"/>
    <col min="14593" max="14593" width="8" style="89" customWidth="1"/>
    <col min="14594" max="14594" width="0" style="89" hidden="1" customWidth="1"/>
    <col min="14595" max="14595" width="30.1328125" style="89" customWidth="1"/>
    <col min="14596" max="14596" width="18.33203125" style="89" customWidth="1"/>
    <col min="14597" max="14597" width="0" style="89" hidden="1" customWidth="1"/>
    <col min="14598" max="14598" width="11.6640625" style="89" customWidth="1"/>
    <col min="14599" max="14599" width="13.1328125" style="89" customWidth="1"/>
    <col min="14600" max="14600" width="14.6640625" style="89" customWidth="1"/>
    <col min="14601" max="14601" width="15.86328125" style="89" customWidth="1"/>
    <col min="14602" max="14848" width="9.1328125" style="89"/>
    <col min="14849" max="14849" width="8" style="89" customWidth="1"/>
    <col min="14850" max="14850" width="0" style="89" hidden="1" customWidth="1"/>
    <col min="14851" max="14851" width="30.1328125" style="89" customWidth="1"/>
    <col min="14852" max="14852" width="18.33203125" style="89" customWidth="1"/>
    <col min="14853" max="14853" width="0" style="89" hidden="1" customWidth="1"/>
    <col min="14854" max="14854" width="11.6640625" style="89" customWidth="1"/>
    <col min="14855" max="14855" width="13.1328125" style="89" customWidth="1"/>
    <col min="14856" max="14856" width="14.6640625" style="89" customWidth="1"/>
    <col min="14857" max="14857" width="15.86328125" style="89" customWidth="1"/>
    <col min="14858" max="15104" width="9.1328125" style="89"/>
    <col min="15105" max="15105" width="8" style="89" customWidth="1"/>
    <col min="15106" max="15106" width="0" style="89" hidden="1" customWidth="1"/>
    <col min="15107" max="15107" width="30.1328125" style="89" customWidth="1"/>
    <col min="15108" max="15108" width="18.33203125" style="89" customWidth="1"/>
    <col min="15109" max="15109" width="0" style="89" hidden="1" customWidth="1"/>
    <col min="15110" max="15110" width="11.6640625" style="89" customWidth="1"/>
    <col min="15111" max="15111" width="13.1328125" style="89" customWidth="1"/>
    <col min="15112" max="15112" width="14.6640625" style="89" customWidth="1"/>
    <col min="15113" max="15113" width="15.86328125" style="89" customWidth="1"/>
    <col min="15114" max="15360" width="9.1328125" style="89"/>
    <col min="15361" max="15361" width="8" style="89" customWidth="1"/>
    <col min="15362" max="15362" width="0" style="89" hidden="1" customWidth="1"/>
    <col min="15363" max="15363" width="30.1328125" style="89" customWidth="1"/>
    <col min="15364" max="15364" width="18.33203125" style="89" customWidth="1"/>
    <col min="15365" max="15365" width="0" style="89" hidden="1" customWidth="1"/>
    <col min="15366" max="15366" width="11.6640625" style="89" customWidth="1"/>
    <col min="15367" max="15367" width="13.1328125" style="89" customWidth="1"/>
    <col min="15368" max="15368" width="14.6640625" style="89" customWidth="1"/>
    <col min="15369" max="15369" width="15.86328125" style="89" customWidth="1"/>
    <col min="15370" max="15616" width="9.1328125" style="89"/>
    <col min="15617" max="15617" width="8" style="89" customWidth="1"/>
    <col min="15618" max="15618" width="0" style="89" hidden="1" customWidth="1"/>
    <col min="15619" max="15619" width="30.1328125" style="89" customWidth="1"/>
    <col min="15620" max="15620" width="18.33203125" style="89" customWidth="1"/>
    <col min="15621" max="15621" width="0" style="89" hidden="1" customWidth="1"/>
    <col min="15622" max="15622" width="11.6640625" style="89" customWidth="1"/>
    <col min="15623" max="15623" width="13.1328125" style="89" customWidth="1"/>
    <col min="15624" max="15624" width="14.6640625" style="89" customWidth="1"/>
    <col min="15625" max="15625" width="15.86328125" style="89" customWidth="1"/>
    <col min="15626" max="15872" width="9.1328125" style="89"/>
    <col min="15873" max="15873" width="8" style="89" customWidth="1"/>
    <col min="15874" max="15874" width="0" style="89" hidden="1" customWidth="1"/>
    <col min="15875" max="15875" width="30.1328125" style="89" customWidth="1"/>
    <col min="15876" max="15876" width="18.33203125" style="89" customWidth="1"/>
    <col min="15877" max="15877" width="0" style="89" hidden="1" customWidth="1"/>
    <col min="15878" max="15878" width="11.6640625" style="89" customWidth="1"/>
    <col min="15879" max="15879" width="13.1328125" style="89" customWidth="1"/>
    <col min="15880" max="15880" width="14.6640625" style="89" customWidth="1"/>
    <col min="15881" max="15881" width="15.86328125" style="89" customWidth="1"/>
    <col min="15882" max="16128" width="9.1328125" style="89"/>
    <col min="16129" max="16129" width="8" style="89" customWidth="1"/>
    <col min="16130" max="16130" width="0" style="89" hidden="1" customWidth="1"/>
    <col min="16131" max="16131" width="30.1328125" style="89" customWidth="1"/>
    <col min="16132" max="16132" width="18.33203125" style="89" customWidth="1"/>
    <col min="16133" max="16133" width="0" style="89" hidden="1" customWidth="1"/>
    <col min="16134" max="16134" width="11.6640625" style="89" customWidth="1"/>
    <col min="16135" max="16135" width="13.1328125" style="89" customWidth="1"/>
    <col min="16136" max="16136" width="14.6640625" style="89" customWidth="1"/>
    <col min="16137" max="16137" width="15.86328125" style="89" customWidth="1"/>
    <col min="16138" max="16384" width="9.1328125" style="89"/>
  </cols>
  <sheetData>
    <row r="1" spans="1:9">
      <c r="G1" s="90"/>
      <c r="H1" s="90"/>
    </row>
    <row r="2" spans="1:9" ht="15.4">
      <c r="D2" s="91"/>
      <c r="G2" s="92" t="s">
        <v>141</v>
      </c>
      <c r="H2" s="93"/>
      <c r="I2" s="93"/>
    </row>
    <row r="3" spans="1:9" ht="15.4">
      <c r="G3" s="92" t="s">
        <v>113</v>
      </c>
      <c r="H3" s="93"/>
      <c r="I3" s="93"/>
    </row>
    <row r="5" spans="1:9" ht="15">
      <c r="A5" s="197" t="s">
        <v>142</v>
      </c>
      <c r="B5" s="166"/>
      <c r="C5" s="166"/>
      <c r="D5" s="166"/>
      <c r="E5" s="166"/>
      <c r="F5" s="166"/>
      <c r="G5" s="166"/>
      <c r="H5" s="166"/>
      <c r="I5" s="166"/>
    </row>
    <row r="6" spans="1:9" ht="15">
      <c r="A6" s="198" t="s">
        <v>143</v>
      </c>
      <c r="B6" s="166"/>
      <c r="C6" s="166"/>
      <c r="D6" s="166"/>
      <c r="E6" s="166"/>
      <c r="F6" s="166"/>
      <c r="G6" s="166"/>
      <c r="H6" s="166"/>
      <c r="I6" s="166"/>
    </row>
    <row r="7" spans="1:9" ht="15.4">
      <c r="A7" s="199" t="s">
        <v>134</v>
      </c>
      <c r="B7" s="200"/>
      <c r="C7" s="200"/>
      <c r="D7" s="200"/>
      <c r="E7" s="200"/>
      <c r="F7" s="200"/>
      <c r="G7" s="200"/>
      <c r="H7" s="200"/>
      <c r="I7" s="200"/>
    </row>
    <row r="8" spans="1:9" ht="13.9">
      <c r="A8" s="188" t="s">
        <v>144</v>
      </c>
      <c r="B8" s="190"/>
      <c r="C8" s="190"/>
      <c r="D8" s="190"/>
      <c r="E8" s="190"/>
      <c r="F8" s="190"/>
      <c r="G8" s="190"/>
      <c r="H8" s="190"/>
      <c r="I8" s="190"/>
    </row>
    <row r="9" spans="1:9" ht="13.9">
      <c r="A9" s="188" t="s">
        <v>145</v>
      </c>
      <c r="B9" s="190"/>
      <c r="C9" s="190"/>
      <c r="D9" s="190"/>
      <c r="E9" s="190"/>
      <c r="F9" s="190"/>
      <c r="G9" s="190"/>
      <c r="H9" s="190"/>
      <c r="I9" s="190"/>
    </row>
    <row r="10" spans="1:9" ht="13.9">
      <c r="A10" s="188" t="s">
        <v>146</v>
      </c>
      <c r="B10" s="190"/>
      <c r="C10" s="190"/>
      <c r="D10" s="190"/>
      <c r="E10" s="190"/>
      <c r="F10" s="190"/>
      <c r="G10" s="190"/>
      <c r="H10" s="190"/>
      <c r="I10" s="190"/>
    </row>
    <row r="11" spans="1:9" ht="13.9">
      <c r="A11" s="188" t="s">
        <v>147</v>
      </c>
      <c r="B11" s="166"/>
      <c r="C11" s="166"/>
      <c r="D11" s="166"/>
      <c r="E11" s="166"/>
      <c r="F11" s="166"/>
      <c r="G11" s="166"/>
      <c r="H11" s="166"/>
      <c r="I11" s="166"/>
    </row>
    <row r="12" spans="1:9" ht="13.9">
      <c r="A12" s="189"/>
      <c r="B12" s="190"/>
      <c r="C12" s="190"/>
      <c r="D12" s="190"/>
      <c r="E12" s="190"/>
      <c r="F12" s="190"/>
      <c r="G12" s="190"/>
      <c r="H12" s="190"/>
      <c r="I12" s="190"/>
    </row>
    <row r="13" spans="1:9" ht="13.9">
      <c r="A13" s="191" t="s">
        <v>148</v>
      </c>
      <c r="B13" s="192"/>
      <c r="C13" s="192"/>
      <c r="D13" s="192"/>
      <c r="E13" s="192"/>
      <c r="F13" s="192"/>
      <c r="G13" s="192"/>
      <c r="H13" s="192"/>
      <c r="I13" s="192"/>
    </row>
    <row r="14" spans="1:9" ht="13.9">
      <c r="A14" s="188"/>
      <c r="B14" s="190"/>
      <c r="C14" s="190"/>
      <c r="D14" s="190"/>
      <c r="E14" s="190"/>
      <c r="F14" s="190"/>
      <c r="G14" s="190"/>
      <c r="H14" s="190"/>
      <c r="I14" s="190"/>
    </row>
    <row r="15" spans="1:9" ht="13.9">
      <c r="A15" s="191" t="s">
        <v>135</v>
      </c>
      <c r="B15" s="192"/>
      <c r="C15" s="192"/>
      <c r="D15" s="192"/>
      <c r="E15" s="192"/>
      <c r="F15" s="192"/>
      <c r="G15" s="192"/>
      <c r="H15" s="192"/>
      <c r="I15" s="192"/>
    </row>
    <row r="16" spans="1:9" ht="9.75" customHeight="1">
      <c r="A16" s="94"/>
      <c r="B16" s="95"/>
      <c r="C16" s="95"/>
      <c r="D16" s="95"/>
      <c r="E16" s="95"/>
      <c r="F16" s="95"/>
      <c r="G16" s="95"/>
      <c r="H16" s="95"/>
      <c r="I16" s="95"/>
    </row>
    <row r="17" spans="1:9" ht="13.9">
      <c r="A17" s="193" t="s">
        <v>136</v>
      </c>
      <c r="B17" s="190"/>
      <c r="C17" s="190"/>
      <c r="D17" s="190"/>
      <c r="E17" s="190"/>
      <c r="F17" s="190"/>
      <c r="G17" s="190"/>
      <c r="H17" s="190"/>
      <c r="I17" s="190"/>
    </row>
    <row r="18" spans="1:9" ht="13.9">
      <c r="A18" s="188" t="s">
        <v>1</v>
      </c>
      <c r="B18" s="190"/>
      <c r="C18" s="190"/>
      <c r="D18" s="190"/>
      <c r="E18" s="190"/>
      <c r="F18" s="190"/>
      <c r="G18" s="190"/>
      <c r="H18" s="190"/>
      <c r="I18" s="190"/>
    </row>
    <row r="19" spans="1:9" s="95" customFormat="1" ht="13.9">
      <c r="A19" s="194" t="s">
        <v>149</v>
      </c>
      <c r="B19" s="190"/>
      <c r="C19" s="190"/>
      <c r="D19" s="190"/>
      <c r="E19" s="190"/>
      <c r="F19" s="190"/>
      <c r="G19" s="190"/>
      <c r="H19" s="190"/>
      <c r="I19" s="190"/>
    </row>
    <row r="20" spans="1:9" s="97" customFormat="1" ht="50.1" customHeight="1">
      <c r="A20" s="195" t="s">
        <v>2</v>
      </c>
      <c r="B20" s="195"/>
      <c r="C20" s="195" t="s">
        <v>3</v>
      </c>
      <c r="D20" s="186"/>
      <c r="E20" s="186"/>
      <c r="F20" s="186"/>
      <c r="G20" s="96" t="s">
        <v>150</v>
      </c>
      <c r="H20" s="96" t="s">
        <v>151</v>
      </c>
      <c r="I20" s="96" t="s">
        <v>152</v>
      </c>
    </row>
    <row r="21" spans="1:9" ht="15">
      <c r="A21" s="98" t="s">
        <v>7</v>
      </c>
      <c r="B21" s="99" t="s">
        <v>153</v>
      </c>
      <c r="C21" s="187" t="s">
        <v>153</v>
      </c>
      <c r="D21" s="196"/>
      <c r="E21" s="196"/>
      <c r="F21" s="196"/>
      <c r="G21" s="100" t="s">
        <v>268</v>
      </c>
      <c r="H21" s="101">
        <f>SUM(H22,H27,H28)</f>
        <v>222803.97999999998</v>
      </c>
      <c r="I21" s="101">
        <f>SUM(I22,I27,I28)</f>
        <v>807099.82</v>
      </c>
    </row>
    <row r="22" spans="1:9" ht="15.4">
      <c r="A22" s="102" t="s">
        <v>9</v>
      </c>
      <c r="B22" s="103" t="s">
        <v>154</v>
      </c>
      <c r="C22" s="183" t="s">
        <v>154</v>
      </c>
      <c r="D22" s="183"/>
      <c r="E22" s="183"/>
      <c r="F22" s="183"/>
      <c r="G22" s="104"/>
      <c r="H22" s="105">
        <f>SUM(H23:H26)</f>
        <v>164237.07999999999</v>
      </c>
      <c r="I22" s="105">
        <f>SUM(I23:I26)</f>
        <v>589135.47</v>
      </c>
    </row>
    <row r="23" spans="1:9" ht="15.4">
      <c r="A23" s="102" t="s">
        <v>155</v>
      </c>
      <c r="B23" s="103" t="s">
        <v>60</v>
      </c>
      <c r="C23" s="183" t="s">
        <v>60</v>
      </c>
      <c r="D23" s="183"/>
      <c r="E23" s="183"/>
      <c r="F23" s="183"/>
      <c r="G23" s="104"/>
      <c r="H23" s="106">
        <v>5100.74</v>
      </c>
      <c r="I23" s="106">
        <v>1502.96</v>
      </c>
    </row>
    <row r="24" spans="1:9" ht="15.4">
      <c r="A24" s="102" t="s">
        <v>156</v>
      </c>
      <c r="B24" s="107" t="s">
        <v>157</v>
      </c>
      <c r="C24" s="185" t="s">
        <v>157</v>
      </c>
      <c r="D24" s="185"/>
      <c r="E24" s="185"/>
      <c r="F24" s="185"/>
      <c r="G24" s="104"/>
      <c r="H24" s="106">
        <v>154560.95000000001</v>
      </c>
      <c r="I24" s="106">
        <v>558764.13</v>
      </c>
    </row>
    <row r="25" spans="1:9" ht="15.4">
      <c r="A25" s="102" t="s">
        <v>158</v>
      </c>
      <c r="B25" s="103" t="s">
        <v>159</v>
      </c>
      <c r="C25" s="185" t="s">
        <v>159</v>
      </c>
      <c r="D25" s="185"/>
      <c r="E25" s="185"/>
      <c r="F25" s="185"/>
      <c r="G25" s="104"/>
      <c r="H25" s="106">
        <v>3960.87</v>
      </c>
      <c r="I25" s="106">
        <v>23590.379999999997</v>
      </c>
    </row>
    <row r="26" spans="1:9" ht="15.4">
      <c r="A26" s="102" t="s">
        <v>160</v>
      </c>
      <c r="B26" s="107" t="s">
        <v>161</v>
      </c>
      <c r="C26" s="185" t="s">
        <v>161</v>
      </c>
      <c r="D26" s="185"/>
      <c r="E26" s="185"/>
      <c r="F26" s="185"/>
      <c r="G26" s="104"/>
      <c r="H26" s="106">
        <v>614.52</v>
      </c>
      <c r="I26" s="106">
        <v>5278</v>
      </c>
    </row>
    <row r="27" spans="1:9" ht="15.4">
      <c r="A27" s="102" t="s">
        <v>16</v>
      </c>
      <c r="B27" s="103" t="s">
        <v>162</v>
      </c>
      <c r="C27" s="185" t="s">
        <v>162</v>
      </c>
      <c r="D27" s="185"/>
      <c r="E27" s="185"/>
      <c r="F27" s="185"/>
      <c r="G27" s="104"/>
      <c r="H27" s="105"/>
      <c r="I27" s="108"/>
    </row>
    <row r="28" spans="1:9" ht="15.4">
      <c r="A28" s="102" t="s">
        <v>36</v>
      </c>
      <c r="B28" s="103" t="s">
        <v>163</v>
      </c>
      <c r="C28" s="185" t="s">
        <v>163</v>
      </c>
      <c r="D28" s="185"/>
      <c r="E28" s="185"/>
      <c r="F28" s="185"/>
      <c r="G28" s="104"/>
      <c r="H28" s="105">
        <f>SUM(H29)+SUM(H30)</f>
        <v>58566.9</v>
      </c>
      <c r="I28" s="105">
        <f>SUM(I29)+SUM(I30)</f>
        <v>217964.34999999998</v>
      </c>
    </row>
    <row r="29" spans="1:9" ht="15.4">
      <c r="A29" s="102" t="s">
        <v>164</v>
      </c>
      <c r="B29" s="107" t="s">
        <v>165</v>
      </c>
      <c r="C29" s="185" t="s">
        <v>165</v>
      </c>
      <c r="D29" s="185"/>
      <c r="E29" s="185"/>
      <c r="F29" s="185"/>
      <c r="G29" s="104"/>
      <c r="H29" s="106">
        <v>58566.9</v>
      </c>
      <c r="I29" s="106">
        <v>217964.34999999998</v>
      </c>
    </row>
    <row r="30" spans="1:9" ht="15.4">
      <c r="A30" s="102" t="s">
        <v>166</v>
      </c>
      <c r="B30" s="107" t="s">
        <v>167</v>
      </c>
      <c r="C30" s="185" t="s">
        <v>167</v>
      </c>
      <c r="D30" s="185"/>
      <c r="E30" s="185"/>
      <c r="F30" s="185"/>
      <c r="G30" s="104"/>
      <c r="H30" s="106"/>
      <c r="I30" s="106"/>
    </row>
    <row r="31" spans="1:9" ht="15">
      <c r="A31" s="98" t="s">
        <v>45</v>
      </c>
      <c r="B31" s="99" t="s">
        <v>168</v>
      </c>
      <c r="C31" s="187" t="s">
        <v>168</v>
      </c>
      <c r="D31" s="187"/>
      <c r="E31" s="187"/>
      <c r="F31" s="187"/>
      <c r="G31" s="100" t="s">
        <v>267</v>
      </c>
      <c r="H31" s="101">
        <f>SUM(H32:H45)</f>
        <v>229579.88</v>
      </c>
      <c r="I31" s="101">
        <f>SUM(I32:I45)</f>
        <v>815536.7699999999</v>
      </c>
    </row>
    <row r="32" spans="1:9" ht="15.4">
      <c r="A32" s="102" t="s">
        <v>9</v>
      </c>
      <c r="B32" s="103" t="s">
        <v>169</v>
      </c>
      <c r="C32" s="185" t="s">
        <v>170</v>
      </c>
      <c r="D32" s="184"/>
      <c r="E32" s="184"/>
      <c r="F32" s="184"/>
      <c r="G32" s="104"/>
      <c r="H32" s="106">
        <v>148605.78</v>
      </c>
      <c r="I32" s="106">
        <v>508542.51</v>
      </c>
    </row>
    <row r="33" spans="1:9" ht="15.4">
      <c r="A33" s="102" t="s">
        <v>16</v>
      </c>
      <c r="B33" s="103" t="s">
        <v>171</v>
      </c>
      <c r="C33" s="185" t="s">
        <v>172</v>
      </c>
      <c r="D33" s="184"/>
      <c r="E33" s="184"/>
      <c r="F33" s="184"/>
      <c r="G33" s="104"/>
      <c r="H33" s="106">
        <v>17343.670000000002</v>
      </c>
      <c r="I33" s="106">
        <v>70576.210000000006</v>
      </c>
    </row>
    <row r="34" spans="1:9" ht="15.4">
      <c r="A34" s="102" t="s">
        <v>36</v>
      </c>
      <c r="B34" s="103" t="s">
        <v>173</v>
      </c>
      <c r="C34" s="185" t="s">
        <v>174</v>
      </c>
      <c r="D34" s="184"/>
      <c r="E34" s="184"/>
      <c r="F34" s="184"/>
      <c r="G34" s="104"/>
      <c r="H34" s="106">
        <v>10479.429999999998</v>
      </c>
      <c r="I34" s="106">
        <v>32372.98</v>
      </c>
    </row>
    <row r="35" spans="1:9" ht="15.4">
      <c r="A35" s="102" t="s">
        <v>44</v>
      </c>
      <c r="B35" s="103" t="s">
        <v>175</v>
      </c>
      <c r="C35" s="183" t="s">
        <v>176</v>
      </c>
      <c r="D35" s="184"/>
      <c r="E35" s="184"/>
      <c r="F35" s="184"/>
      <c r="G35" s="104"/>
      <c r="H35" s="106">
        <v>40</v>
      </c>
      <c r="I35" s="106">
        <v>1861.6699999999998</v>
      </c>
    </row>
    <row r="36" spans="1:9" ht="15.4">
      <c r="A36" s="102" t="s">
        <v>55</v>
      </c>
      <c r="B36" s="103" t="s">
        <v>177</v>
      </c>
      <c r="C36" s="183" t="s">
        <v>178</v>
      </c>
      <c r="D36" s="184"/>
      <c r="E36" s="184"/>
      <c r="F36" s="184"/>
      <c r="G36" s="104"/>
      <c r="H36" s="106">
        <v>1241.1600000000001</v>
      </c>
      <c r="I36" s="106">
        <v>8765.2000000000007</v>
      </c>
    </row>
    <row r="37" spans="1:9" ht="15.4">
      <c r="A37" s="102" t="s">
        <v>179</v>
      </c>
      <c r="B37" s="103" t="s">
        <v>180</v>
      </c>
      <c r="C37" s="183" t="s">
        <v>181</v>
      </c>
      <c r="D37" s="184"/>
      <c r="E37" s="184"/>
      <c r="F37" s="184"/>
      <c r="G37" s="104"/>
      <c r="H37" s="106">
        <v>15</v>
      </c>
      <c r="I37" s="106">
        <v>979.5</v>
      </c>
    </row>
    <row r="38" spans="1:9" ht="15.4">
      <c r="A38" s="102" t="s">
        <v>182</v>
      </c>
      <c r="B38" s="103" t="s">
        <v>183</v>
      </c>
      <c r="C38" s="183" t="s">
        <v>184</v>
      </c>
      <c r="D38" s="184"/>
      <c r="E38" s="184"/>
      <c r="F38" s="184"/>
      <c r="G38" s="104"/>
      <c r="H38" s="106"/>
      <c r="I38" s="106">
        <v>5481.3</v>
      </c>
    </row>
    <row r="39" spans="1:9" ht="15.4">
      <c r="A39" s="102" t="s">
        <v>185</v>
      </c>
      <c r="B39" s="103" t="s">
        <v>186</v>
      </c>
      <c r="C39" s="185" t="s">
        <v>186</v>
      </c>
      <c r="D39" s="184"/>
      <c r="E39" s="184"/>
      <c r="F39" s="184"/>
      <c r="G39" s="104"/>
      <c r="H39" s="106"/>
      <c r="I39" s="106"/>
    </row>
    <row r="40" spans="1:9" ht="15.4">
      <c r="A40" s="102" t="s">
        <v>187</v>
      </c>
      <c r="B40" s="103" t="s">
        <v>188</v>
      </c>
      <c r="C40" s="183" t="s">
        <v>188</v>
      </c>
      <c r="D40" s="184"/>
      <c r="E40" s="184"/>
      <c r="F40" s="184"/>
      <c r="G40" s="104"/>
      <c r="H40" s="106">
        <v>10306.27</v>
      </c>
      <c r="I40" s="106">
        <v>33041.460000000006</v>
      </c>
    </row>
    <row r="41" spans="1:9" ht="15.75" customHeight="1">
      <c r="A41" s="102" t="s">
        <v>189</v>
      </c>
      <c r="B41" s="103" t="s">
        <v>190</v>
      </c>
      <c r="C41" s="185" t="s">
        <v>191</v>
      </c>
      <c r="D41" s="186"/>
      <c r="E41" s="186"/>
      <c r="F41" s="186"/>
      <c r="G41" s="104"/>
      <c r="H41" s="106">
        <v>918.68999999999994</v>
      </c>
      <c r="I41" s="106">
        <v>1278.8699999999999</v>
      </c>
    </row>
    <row r="42" spans="1:9" ht="15.75" customHeight="1">
      <c r="A42" s="102" t="s">
        <v>192</v>
      </c>
      <c r="B42" s="103" t="s">
        <v>193</v>
      </c>
      <c r="C42" s="185" t="s">
        <v>194</v>
      </c>
      <c r="D42" s="184"/>
      <c r="E42" s="184"/>
      <c r="F42" s="184"/>
      <c r="G42" s="104"/>
      <c r="H42" s="106"/>
      <c r="I42" s="106"/>
    </row>
    <row r="43" spans="1:9" ht="15.4">
      <c r="A43" s="102" t="s">
        <v>195</v>
      </c>
      <c r="B43" s="103" t="s">
        <v>196</v>
      </c>
      <c r="C43" s="185" t="s">
        <v>197</v>
      </c>
      <c r="D43" s="184"/>
      <c r="E43" s="184"/>
      <c r="F43" s="184"/>
      <c r="G43" s="104"/>
      <c r="H43" s="106"/>
      <c r="I43" s="106"/>
    </row>
    <row r="44" spans="1:9" ht="15.4">
      <c r="A44" s="102" t="s">
        <v>198</v>
      </c>
      <c r="B44" s="103" t="s">
        <v>199</v>
      </c>
      <c r="C44" s="185" t="s">
        <v>200</v>
      </c>
      <c r="D44" s="184"/>
      <c r="E44" s="184"/>
      <c r="F44" s="184"/>
      <c r="G44" s="104"/>
      <c r="H44" s="106">
        <v>40629.879999999997</v>
      </c>
      <c r="I44" s="106">
        <v>152637.06999999998</v>
      </c>
    </row>
    <row r="45" spans="1:9" ht="15.4">
      <c r="A45" s="102" t="s">
        <v>201</v>
      </c>
      <c r="B45" s="103" t="s">
        <v>202</v>
      </c>
      <c r="C45" s="172" t="s">
        <v>203</v>
      </c>
      <c r="D45" s="173"/>
      <c r="E45" s="173"/>
      <c r="F45" s="174"/>
      <c r="G45" s="104"/>
      <c r="H45" s="106"/>
      <c r="I45" s="106"/>
    </row>
    <row r="46" spans="1:9" ht="15">
      <c r="A46" s="99" t="s">
        <v>47</v>
      </c>
      <c r="B46" s="109" t="s">
        <v>204</v>
      </c>
      <c r="C46" s="178" t="s">
        <v>204</v>
      </c>
      <c r="D46" s="176"/>
      <c r="E46" s="176"/>
      <c r="F46" s="177"/>
      <c r="G46" s="100"/>
      <c r="H46" s="101">
        <f>H21-H31</f>
        <v>-6775.9000000000233</v>
      </c>
      <c r="I46" s="101">
        <f>I21-I31</f>
        <v>-8436.9499999999534</v>
      </c>
    </row>
    <row r="47" spans="1:9" ht="15">
      <c r="A47" s="99" t="s">
        <v>58</v>
      </c>
      <c r="B47" s="99" t="s">
        <v>205</v>
      </c>
      <c r="C47" s="175" t="s">
        <v>205</v>
      </c>
      <c r="D47" s="176"/>
      <c r="E47" s="176"/>
      <c r="F47" s="177"/>
      <c r="G47" s="110"/>
      <c r="H47" s="101">
        <f>IF(TYPE(H48)=1,H48,0)-IF(TYPE(H49)=1,H49,0)-IF(TYPE(H50)=1,H50,0)</f>
        <v>2837.32</v>
      </c>
      <c r="I47" s="101">
        <f>IF(TYPE(I48)=1,I48,0)-IF(TYPE(I49)=1,I49,0)-IF(TYPE(I50)=1,I50,0)</f>
        <v>0</v>
      </c>
    </row>
    <row r="48" spans="1:9" ht="15.4">
      <c r="A48" s="107" t="s">
        <v>206</v>
      </c>
      <c r="B48" s="103" t="s">
        <v>207</v>
      </c>
      <c r="C48" s="172" t="s">
        <v>208</v>
      </c>
      <c r="D48" s="173"/>
      <c r="E48" s="173"/>
      <c r="F48" s="174"/>
      <c r="G48" s="111"/>
      <c r="H48" s="105">
        <v>2837.32</v>
      </c>
      <c r="I48" s="106"/>
    </row>
    <row r="49" spans="1:9" ht="15.4">
      <c r="A49" s="107" t="s">
        <v>16</v>
      </c>
      <c r="B49" s="103" t="s">
        <v>209</v>
      </c>
      <c r="C49" s="172" t="s">
        <v>209</v>
      </c>
      <c r="D49" s="173"/>
      <c r="E49" s="173"/>
      <c r="F49" s="174"/>
      <c r="G49" s="111"/>
      <c r="H49" s="106"/>
      <c r="I49" s="106"/>
    </row>
    <row r="50" spans="1:9" ht="15.4">
      <c r="A50" s="107" t="s">
        <v>210</v>
      </c>
      <c r="B50" s="103" t="s">
        <v>211</v>
      </c>
      <c r="C50" s="172" t="s">
        <v>212</v>
      </c>
      <c r="D50" s="173"/>
      <c r="E50" s="173"/>
      <c r="F50" s="174"/>
      <c r="G50" s="111"/>
      <c r="H50" s="106"/>
      <c r="I50" s="106"/>
    </row>
    <row r="51" spans="1:9" ht="15.4">
      <c r="A51" s="99" t="s">
        <v>63</v>
      </c>
      <c r="B51" s="109" t="s">
        <v>213</v>
      </c>
      <c r="C51" s="178" t="s">
        <v>213</v>
      </c>
      <c r="D51" s="176"/>
      <c r="E51" s="176"/>
      <c r="F51" s="177"/>
      <c r="G51" s="110"/>
      <c r="H51" s="106"/>
      <c r="I51" s="106"/>
    </row>
    <row r="52" spans="1:9" ht="30" customHeight="1">
      <c r="A52" s="99" t="s">
        <v>75</v>
      </c>
      <c r="B52" s="109" t="s">
        <v>214</v>
      </c>
      <c r="C52" s="179" t="s">
        <v>214</v>
      </c>
      <c r="D52" s="180"/>
      <c r="E52" s="180"/>
      <c r="F52" s="181"/>
      <c r="G52" s="110"/>
      <c r="H52" s="106"/>
      <c r="I52" s="106"/>
    </row>
    <row r="53" spans="1:9" ht="15.4">
      <c r="A53" s="99" t="s">
        <v>87</v>
      </c>
      <c r="B53" s="109" t="s">
        <v>215</v>
      </c>
      <c r="C53" s="178" t="s">
        <v>215</v>
      </c>
      <c r="D53" s="176"/>
      <c r="E53" s="176"/>
      <c r="F53" s="177"/>
      <c r="G53" s="110"/>
      <c r="H53" s="106"/>
      <c r="I53" s="106"/>
    </row>
    <row r="54" spans="1:9" ht="30" customHeight="1">
      <c r="A54" s="99" t="s">
        <v>216</v>
      </c>
      <c r="B54" s="99" t="s">
        <v>217</v>
      </c>
      <c r="C54" s="182" t="s">
        <v>217</v>
      </c>
      <c r="D54" s="180"/>
      <c r="E54" s="180"/>
      <c r="F54" s="181"/>
      <c r="G54" s="110"/>
      <c r="H54" s="101">
        <f>SUM(H46,H47,H51,H52,H53)</f>
        <v>-3938.5800000000231</v>
      </c>
      <c r="I54" s="101">
        <f>SUM(I46,I47,I51,I52,I53)</f>
        <v>-8436.9499999999534</v>
      </c>
    </row>
    <row r="55" spans="1:9" ht="15.4">
      <c r="A55" s="99" t="s">
        <v>9</v>
      </c>
      <c r="B55" s="99" t="s">
        <v>218</v>
      </c>
      <c r="C55" s="175" t="s">
        <v>218</v>
      </c>
      <c r="D55" s="176"/>
      <c r="E55" s="176"/>
      <c r="F55" s="177"/>
      <c r="G55" s="110"/>
      <c r="H55" s="106"/>
      <c r="I55" s="106"/>
    </row>
    <row r="56" spans="1:9" ht="15">
      <c r="A56" s="99" t="s">
        <v>219</v>
      </c>
      <c r="B56" s="109" t="s">
        <v>220</v>
      </c>
      <c r="C56" s="178" t="s">
        <v>220</v>
      </c>
      <c r="D56" s="176"/>
      <c r="E56" s="176"/>
      <c r="F56" s="177"/>
      <c r="G56" s="110"/>
      <c r="H56" s="101">
        <f>SUM(H54,H55)</f>
        <v>-3938.5800000000231</v>
      </c>
      <c r="I56" s="101">
        <f>SUM(I54,I55)</f>
        <v>-8436.9499999999534</v>
      </c>
    </row>
    <row r="57" spans="1:9" ht="15.4">
      <c r="A57" s="107" t="s">
        <v>9</v>
      </c>
      <c r="B57" s="103" t="s">
        <v>221</v>
      </c>
      <c r="C57" s="172" t="s">
        <v>221</v>
      </c>
      <c r="D57" s="173"/>
      <c r="E57" s="173"/>
      <c r="F57" s="174"/>
      <c r="G57" s="111"/>
      <c r="H57" s="105"/>
      <c r="I57" s="105"/>
    </row>
    <row r="58" spans="1:9" ht="15.4">
      <c r="A58" s="107" t="s">
        <v>16</v>
      </c>
      <c r="B58" s="103" t="s">
        <v>222</v>
      </c>
      <c r="C58" s="172" t="s">
        <v>222</v>
      </c>
      <c r="D58" s="173"/>
      <c r="E58" s="173"/>
      <c r="F58" s="174"/>
      <c r="G58" s="111"/>
      <c r="H58" s="105"/>
      <c r="I58" s="105"/>
    </row>
    <row r="59" spans="1:9" ht="13.15">
      <c r="A59" s="60"/>
      <c r="B59" s="60"/>
      <c r="C59" s="60"/>
      <c r="D59" s="60"/>
    </row>
    <row r="60" spans="1:9" ht="15.75" customHeight="1">
      <c r="A60" s="169" t="s">
        <v>137</v>
      </c>
      <c r="B60" s="169"/>
      <c r="C60" s="169"/>
      <c r="D60" s="169"/>
      <c r="E60" s="169"/>
      <c r="F60" s="169"/>
      <c r="G60" s="112"/>
      <c r="H60" s="170" t="s">
        <v>138</v>
      </c>
      <c r="I60" s="170"/>
    </row>
    <row r="61" spans="1:9" s="95" customFormat="1" ht="18.75" customHeight="1">
      <c r="A61" s="167" t="s">
        <v>223</v>
      </c>
      <c r="B61" s="167"/>
      <c r="C61" s="167"/>
      <c r="D61" s="167"/>
      <c r="E61" s="167"/>
      <c r="F61" s="167"/>
      <c r="G61" s="113" t="s">
        <v>131</v>
      </c>
      <c r="H61" s="168" t="s">
        <v>112</v>
      </c>
      <c r="I61" s="168"/>
    </row>
    <row r="62" spans="1:9" s="95" customFormat="1" ht="10.5" customHeight="1">
      <c r="A62" s="114"/>
      <c r="B62" s="114"/>
      <c r="C62" s="114"/>
      <c r="D62" s="114"/>
      <c r="E62" s="114"/>
      <c r="F62" s="114"/>
      <c r="G62" s="114"/>
      <c r="H62" s="115"/>
      <c r="I62" s="115"/>
    </row>
    <row r="63" spans="1:9" s="95" customFormat="1" ht="15" customHeight="1">
      <c r="A63" s="134" t="s">
        <v>139</v>
      </c>
      <c r="B63" s="134"/>
      <c r="C63" s="134"/>
      <c r="D63" s="134"/>
      <c r="E63" s="134"/>
      <c r="F63" s="134"/>
      <c r="G63" s="61" t="s">
        <v>224</v>
      </c>
      <c r="H63" s="171" t="s">
        <v>140</v>
      </c>
      <c r="I63" s="171"/>
    </row>
    <row r="64" spans="1:9" s="95" customFormat="1" ht="12" customHeight="1">
      <c r="A64" s="167" t="s">
        <v>225</v>
      </c>
      <c r="B64" s="167"/>
      <c r="C64" s="167"/>
      <c r="D64" s="167"/>
      <c r="E64" s="167"/>
      <c r="F64" s="167"/>
      <c r="G64" s="113" t="s">
        <v>226</v>
      </c>
      <c r="H64" s="168" t="s">
        <v>112</v>
      </c>
      <c r="I64" s="168"/>
    </row>
    <row r="67" spans="1:9" ht="13.25" customHeight="1">
      <c r="A67" s="12"/>
      <c r="B67" s="12"/>
      <c r="C67" s="12"/>
      <c r="D67" s="12"/>
      <c r="E67" s="12"/>
      <c r="F67" s="12"/>
      <c r="G67" s="12"/>
      <c r="H67" s="116"/>
      <c r="I67" s="12"/>
    </row>
  </sheetData>
  <mergeCells count="62">
    <mergeCell ref="A10:I10"/>
    <mergeCell ref="A5:I5"/>
    <mergeCell ref="A6:I6"/>
    <mergeCell ref="A7:I7"/>
    <mergeCell ref="A8:I8"/>
    <mergeCell ref="A9:I9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64:F64"/>
    <mergeCell ref="H64:I64"/>
    <mergeCell ref="A60:F60"/>
    <mergeCell ref="H60:I60"/>
    <mergeCell ref="A61:F61"/>
    <mergeCell ref="H61:I61"/>
    <mergeCell ref="A63:F63"/>
    <mergeCell ref="H63:I63"/>
  </mergeCells>
  <pageMargins left="0" right="0" top="0" bottom="0" header="0" footer="0"/>
  <pageSetup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topLeftCell="B1" workbookViewId="0">
      <selection activeCell="M9" sqref="M9"/>
    </sheetView>
  </sheetViews>
  <sheetFormatPr defaultColWidth="9.1328125" defaultRowHeight="13.9"/>
  <cols>
    <col min="1" max="1" width="6" style="117" customWidth="1"/>
    <col min="2" max="2" width="32.86328125" style="92" customWidth="1"/>
    <col min="3" max="10" width="15.6640625" style="92" customWidth="1"/>
    <col min="11" max="11" width="13.1328125" style="92" customWidth="1"/>
    <col min="12" max="13" width="15.6640625" style="92" customWidth="1"/>
    <col min="14" max="243" width="9.1328125" style="92"/>
    <col min="244" max="244" width="6" style="92" customWidth="1"/>
    <col min="245" max="245" width="32.86328125" style="92" customWidth="1"/>
    <col min="246" max="253" width="15.6640625" style="92" customWidth="1"/>
    <col min="254" max="254" width="13.1328125" style="92" customWidth="1"/>
    <col min="255" max="256" width="15.6640625" style="92" customWidth="1"/>
    <col min="257" max="257" width="9.1328125" style="92"/>
    <col min="258" max="258" width="54.46484375" style="92" customWidth="1"/>
    <col min="259" max="259" width="50.33203125" style="92" customWidth="1"/>
    <col min="260" max="261" width="9.1328125" style="92"/>
    <col min="262" max="262" width="50.1328125" style="92" customWidth="1"/>
    <col min="263" max="263" width="9.1328125" style="92"/>
    <col min="264" max="264" width="50.86328125" style="92" customWidth="1"/>
    <col min="265" max="265" width="9.1328125" style="92"/>
    <col min="266" max="266" width="49.6640625" style="92" customWidth="1"/>
    <col min="267" max="267" width="33.86328125" style="92" customWidth="1"/>
    <col min="268" max="499" width="9.1328125" style="92"/>
    <col min="500" max="500" width="6" style="92" customWidth="1"/>
    <col min="501" max="501" width="32.86328125" style="92" customWidth="1"/>
    <col min="502" max="509" width="15.6640625" style="92" customWidth="1"/>
    <col min="510" max="510" width="13.1328125" style="92" customWidth="1"/>
    <col min="511" max="512" width="15.6640625" style="92" customWidth="1"/>
    <col min="513" max="513" width="9.1328125" style="92"/>
    <col min="514" max="514" width="54.46484375" style="92" customWidth="1"/>
    <col min="515" max="515" width="50.33203125" style="92" customWidth="1"/>
    <col min="516" max="517" width="9.1328125" style="92"/>
    <col min="518" max="518" width="50.1328125" style="92" customWidth="1"/>
    <col min="519" max="519" width="9.1328125" style="92"/>
    <col min="520" max="520" width="50.86328125" style="92" customWidth="1"/>
    <col min="521" max="521" width="9.1328125" style="92"/>
    <col min="522" max="522" width="49.6640625" style="92" customWidth="1"/>
    <col min="523" max="523" width="33.86328125" style="92" customWidth="1"/>
    <col min="524" max="755" width="9.1328125" style="92"/>
    <col min="756" max="756" width="6" style="92" customWidth="1"/>
    <col min="757" max="757" width="32.86328125" style="92" customWidth="1"/>
    <col min="758" max="765" width="15.6640625" style="92" customWidth="1"/>
    <col min="766" max="766" width="13.1328125" style="92" customWidth="1"/>
    <col min="767" max="768" width="15.6640625" style="92" customWidth="1"/>
    <col min="769" max="769" width="9.1328125" style="92"/>
    <col min="770" max="770" width="54.46484375" style="92" customWidth="1"/>
    <col min="771" max="771" width="50.33203125" style="92" customWidth="1"/>
    <col min="772" max="773" width="9.1328125" style="92"/>
    <col min="774" max="774" width="50.1328125" style="92" customWidth="1"/>
    <col min="775" max="775" width="9.1328125" style="92"/>
    <col min="776" max="776" width="50.86328125" style="92" customWidth="1"/>
    <col min="777" max="777" width="9.1328125" style="92"/>
    <col min="778" max="778" width="49.6640625" style="92" customWidth="1"/>
    <col min="779" max="779" width="33.86328125" style="92" customWidth="1"/>
    <col min="780" max="1011" width="9.1328125" style="92"/>
    <col min="1012" max="1012" width="6" style="92" customWidth="1"/>
    <col min="1013" max="1013" width="32.86328125" style="92" customWidth="1"/>
    <col min="1014" max="1021" width="15.6640625" style="92" customWidth="1"/>
    <col min="1022" max="1022" width="13.1328125" style="92" customWidth="1"/>
    <col min="1023" max="1024" width="15.6640625" style="92" customWidth="1"/>
    <col min="1025" max="1025" width="9.1328125" style="92"/>
    <col min="1026" max="1026" width="54.46484375" style="92" customWidth="1"/>
    <col min="1027" max="1027" width="50.33203125" style="92" customWidth="1"/>
    <col min="1028" max="1029" width="9.1328125" style="92"/>
    <col min="1030" max="1030" width="50.1328125" style="92" customWidth="1"/>
    <col min="1031" max="1031" width="9.1328125" style="92"/>
    <col min="1032" max="1032" width="50.86328125" style="92" customWidth="1"/>
    <col min="1033" max="1033" width="9.1328125" style="92"/>
    <col min="1034" max="1034" width="49.6640625" style="92" customWidth="1"/>
    <col min="1035" max="1035" width="33.86328125" style="92" customWidth="1"/>
    <col min="1036" max="1267" width="9.1328125" style="92"/>
    <col min="1268" max="1268" width="6" style="92" customWidth="1"/>
    <col min="1269" max="1269" width="32.86328125" style="92" customWidth="1"/>
    <col min="1270" max="1277" width="15.6640625" style="92" customWidth="1"/>
    <col min="1278" max="1278" width="13.1328125" style="92" customWidth="1"/>
    <col min="1279" max="1280" width="15.6640625" style="92" customWidth="1"/>
    <col min="1281" max="1281" width="9.1328125" style="92"/>
    <col min="1282" max="1282" width="54.46484375" style="92" customWidth="1"/>
    <col min="1283" max="1283" width="50.33203125" style="92" customWidth="1"/>
    <col min="1284" max="1285" width="9.1328125" style="92"/>
    <col min="1286" max="1286" width="50.1328125" style="92" customWidth="1"/>
    <col min="1287" max="1287" width="9.1328125" style="92"/>
    <col min="1288" max="1288" width="50.86328125" style="92" customWidth="1"/>
    <col min="1289" max="1289" width="9.1328125" style="92"/>
    <col min="1290" max="1290" width="49.6640625" style="92" customWidth="1"/>
    <col min="1291" max="1291" width="33.86328125" style="92" customWidth="1"/>
    <col min="1292" max="1523" width="9.1328125" style="92"/>
    <col min="1524" max="1524" width="6" style="92" customWidth="1"/>
    <col min="1525" max="1525" width="32.86328125" style="92" customWidth="1"/>
    <col min="1526" max="1533" width="15.6640625" style="92" customWidth="1"/>
    <col min="1534" max="1534" width="13.1328125" style="92" customWidth="1"/>
    <col min="1535" max="1536" width="15.6640625" style="92" customWidth="1"/>
    <col min="1537" max="1537" width="9.1328125" style="92"/>
    <col min="1538" max="1538" width="54.46484375" style="92" customWidth="1"/>
    <col min="1539" max="1539" width="50.33203125" style="92" customWidth="1"/>
    <col min="1540" max="1541" width="9.1328125" style="92"/>
    <col min="1542" max="1542" width="50.1328125" style="92" customWidth="1"/>
    <col min="1543" max="1543" width="9.1328125" style="92"/>
    <col min="1544" max="1544" width="50.86328125" style="92" customWidth="1"/>
    <col min="1545" max="1545" width="9.1328125" style="92"/>
    <col min="1546" max="1546" width="49.6640625" style="92" customWidth="1"/>
    <col min="1547" max="1547" width="33.86328125" style="92" customWidth="1"/>
    <col min="1548" max="1779" width="9.1328125" style="92"/>
    <col min="1780" max="1780" width="6" style="92" customWidth="1"/>
    <col min="1781" max="1781" width="32.86328125" style="92" customWidth="1"/>
    <col min="1782" max="1789" width="15.6640625" style="92" customWidth="1"/>
    <col min="1790" max="1790" width="13.1328125" style="92" customWidth="1"/>
    <col min="1791" max="1792" width="15.6640625" style="92" customWidth="1"/>
    <col min="1793" max="1793" width="9.1328125" style="92"/>
    <col min="1794" max="1794" width="54.46484375" style="92" customWidth="1"/>
    <col min="1795" max="1795" width="50.33203125" style="92" customWidth="1"/>
    <col min="1796" max="1797" width="9.1328125" style="92"/>
    <col min="1798" max="1798" width="50.1328125" style="92" customWidth="1"/>
    <col min="1799" max="1799" width="9.1328125" style="92"/>
    <col min="1800" max="1800" width="50.86328125" style="92" customWidth="1"/>
    <col min="1801" max="1801" width="9.1328125" style="92"/>
    <col min="1802" max="1802" width="49.6640625" style="92" customWidth="1"/>
    <col min="1803" max="1803" width="33.86328125" style="92" customWidth="1"/>
    <col min="1804" max="2035" width="9.1328125" style="92"/>
    <col min="2036" max="2036" width="6" style="92" customWidth="1"/>
    <col min="2037" max="2037" width="32.86328125" style="92" customWidth="1"/>
    <col min="2038" max="2045" width="15.6640625" style="92" customWidth="1"/>
    <col min="2046" max="2046" width="13.1328125" style="92" customWidth="1"/>
    <col min="2047" max="2048" width="15.6640625" style="92" customWidth="1"/>
    <col min="2049" max="2049" width="9.1328125" style="92"/>
    <col min="2050" max="2050" width="54.46484375" style="92" customWidth="1"/>
    <col min="2051" max="2051" width="50.33203125" style="92" customWidth="1"/>
    <col min="2052" max="2053" width="9.1328125" style="92"/>
    <col min="2054" max="2054" width="50.1328125" style="92" customWidth="1"/>
    <col min="2055" max="2055" width="9.1328125" style="92"/>
    <col min="2056" max="2056" width="50.86328125" style="92" customWidth="1"/>
    <col min="2057" max="2057" width="9.1328125" style="92"/>
    <col min="2058" max="2058" width="49.6640625" style="92" customWidth="1"/>
    <col min="2059" max="2059" width="33.86328125" style="92" customWidth="1"/>
    <col min="2060" max="2291" width="9.1328125" style="92"/>
    <col min="2292" max="2292" width="6" style="92" customWidth="1"/>
    <col min="2293" max="2293" width="32.86328125" style="92" customWidth="1"/>
    <col min="2294" max="2301" width="15.6640625" style="92" customWidth="1"/>
    <col min="2302" max="2302" width="13.1328125" style="92" customWidth="1"/>
    <col min="2303" max="2304" width="15.6640625" style="92" customWidth="1"/>
    <col min="2305" max="2305" width="9.1328125" style="92"/>
    <col min="2306" max="2306" width="54.46484375" style="92" customWidth="1"/>
    <col min="2307" max="2307" width="50.33203125" style="92" customWidth="1"/>
    <col min="2308" max="2309" width="9.1328125" style="92"/>
    <col min="2310" max="2310" width="50.1328125" style="92" customWidth="1"/>
    <col min="2311" max="2311" width="9.1328125" style="92"/>
    <col min="2312" max="2312" width="50.86328125" style="92" customWidth="1"/>
    <col min="2313" max="2313" width="9.1328125" style="92"/>
    <col min="2314" max="2314" width="49.6640625" style="92" customWidth="1"/>
    <col min="2315" max="2315" width="33.86328125" style="92" customWidth="1"/>
    <col min="2316" max="2547" width="9.1328125" style="92"/>
    <col min="2548" max="2548" width="6" style="92" customWidth="1"/>
    <col min="2549" max="2549" width="32.86328125" style="92" customWidth="1"/>
    <col min="2550" max="2557" width="15.6640625" style="92" customWidth="1"/>
    <col min="2558" max="2558" width="13.1328125" style="92" customWidth="1"/>
    <col min="2559" max="2560" width="15.6640625" style="92" customWidth="1"/>
    <col min="2561" max="2561" width="9.1328125" style="92"/>
    <col min="2562" max="2562" width="54.46484375" style="92" customWidth="1"/>
    <col min="2563" max="2563" width="50.33203125" style="92" customWidth="1"/>
    <col min="2564" max="2565" width="9.1328125" style="92"/>
    <col min="2566" max="2566" width="50.1328125" style="92" customWidth="1"/>
    <col min="2567" max="2567" width="9.1328125" style="92"/>
    <col min="2568" max="2568" width="50.86328125" style="92" customWidth="1"/>
    <col min="2569" max="2569" width="9.1328125" style="92"/>
    <col min="2570" max="2570" width="49.6640625" style="92" customWidth="1"/>
    <col min="2571" max="2571" width="33.86328125" style="92" customWidth="1"/>
    <col min="2572" max="2803" width="9.1328125" style="92"/>
    <col min="2804" max="2804" width="6" style="92" customWidth="1"/>
    <col min="2805" max="2805" width="32.86328125" style="92" customWidth="1"/>
    <col min="2806" max="2813" width="15.6640625" style="92" customWidth="1"/>
    <col min="2814" max="2814" width="13.1328125" style="92" customWidth="1"/>
    <col min="2815" max="2816" width="15.6640625" style="92" customWidth="1"/>
    <col min="2817" max="2817" width="9.1328125" style="92"/>
    <col min="2818" max="2818" width="54.46484375" style="92" customWidth="1"/>
    <col min="2819" max="2819" width="50.33203125" style="92" customWidth="1"/>
    <col min="2820" max="2821" width="9.1328125" style="92"/>
    <col min="2822" max="2822" width="50.1328125" style="92" customWidth="1"/>
    <col min="2823" max="2823" width="9.1328125" style="92"/>
    <col min="2824" max="2824" width="50.86328125" style="92" customWidth="1"/>
    <col min="2825" max="2825" width="9.1328125" style="92"/>
    <col min="2826" max="2826" width="49.6640625" style="92" customWidth="1"/>
    <col min="2827" max="2827" width="33.86328125" style="92" customWidth="1"/>
    <col min="2828" max="3059" width="9.1328125" style="92"/>
    <col min="3060" max="3060" width="6" style="92" customWidth="1"/>
    <col min="3061" max="3061" width="32.86328125" style="92" customWidth="1"/>
    <col min="3062" max="3069" width="15.6640625" style="92" customWidth="1"/>
    <col min="3070" max="3070" width="13.1328125" style="92" customWidth="1"/>
    <col min="3071" max="3072" width="15.6640625" style="92" customWidth="1"/>
    <col min="3073" max="3073" width="9.1328125" style="92"/>
    <col min="3074" max="3074" width="54.46484375" style="92" customWidth="1"/>
    <col min="3075" max="3075" width="50.33203125" style="92" customWidth="1"/>
    <col min="3076" max="3077" width="9.1328125" style="92"/>
    <col min="3078" max="3078" width="50.1328125" style="92" customWidth="1"/>
    <col min="3079" max="3079" width="9.1328125" style="92"/>
    <col min="3080" max="3080" width="50.86328125" style="92" customWidth="1"/>
    <col min="3081" max="3081" width="9.1328125" style="92"/>
    <col min="3082" max="3082" width="49.6640625" style="92" customWidth="1"/>
    <col min="3083" max="3083" width="33.86328125" style="92" customWidth="1"/>
    <col min="3084" max="3315" width="9.1328125" style="92"/>
    <col min="3316" max="3316" width="6" style="92" customWidth="1"/>
    <col min="3317" max="3317" width="32.86328125" style="92" customWidth="1"/>
    <col min="3318" max="3325" width="15.6640625" style="92" customWidth="1"/>
    <col min="3326" max="3326" width="13.1328125" style="92" customWidth="1"/>
    <col min="3327" max="3328" width="15.6640625" style="92" customWidth="1"/>
    <col min="3329" max="3329" width="9.1328125" style="92"/>
    <col min="3330" max="3330" width="54.46484375" style="92" customWidth="1"/>
    <col min="3331" max="3331" width="50.33203125" style="92" customWidth="1"/>
    <col min="3332" max="3333" width="9.1328125" style="92"/>
    <col min="3334" max="3334" width="50.1328125" style="92" customWidth="1"/>
    <col min="3335" max="3335" width="9.1328125" style="92"/>
    <col min="3336" max="3336" width="50.86328125" style="92" customWidth="1"/>
    <col min="3337" max="3337" width="9.1328125" style="92"/>
    <col min="3338" max="3338" width="49.6640625" style="92" customWidth="1"/>
    <col min="3339" max="3339" width="33.86328125" style="92" customWidth="1"/>
    <col min="3340" max="3571" width="9.1328125" style="92"/>
    <col min="3572" max="3572" width="6" style="92" customWidth="1"/>
    <col min="3573" max="3573" width="32.86328125" style="92" customWidth="1"/>
    <col min="3574" max="3581" width="15.6640625" style="92" customWidth="1"/>
    <col min="3582" max="3582" width="13.1328125" style="92" customWidth="1"/>
    <col min="3583" max="3584" width="15.6640625" style="92" customWidth="1"/>
    <col min="3585" max="3585" width="9.1328125" style="92"/>
    <col min="3586" max="3586" width="54.46484375" style="92" customWidth="1"/>
    <col min="3587" max="3587" width="50.33203125" style="92" customWidth="1"/>
    <col min="3588" max="3589" width="9.1328125" style="92"/>
    <col min="3590" max="3590" width="50.1328125" style="92" customWidth="1"/>
    <col min="3591" max="3591" width="9.1328125" style="92"/>
    <col min="3592" max="3592" width="50.86328125" style="92" customWidth="1"/>
    <col min="3593" max="3593" width="9.1328125" style="92"/>
    <col min="3594" max="3594" width="49.6640625" style="92" customWidth="1"/>
    <col min="3595" max="3595" width="33.86328125" style="92" customWidth="1"/>
    <col min="3596" max="3827" width="9.1328125" style="92"/>
    <col min="3828" max="3828" width="6" style="92" customWidth="1"/>
    <col min="3829" max="3829" width="32.86328125" style="92" customWidth="1"/>
    <col min="3830" max="3837" width="15.6640625" style="92" customWidth="1"/>
    <col min="3838" max="3838" width="13.1328125" style="92" customWidth="1"/>
    <col min="3839" max="3840" width="15.6640625" style="92" customWidth="1"/>
    <col min="3841" max="3841" width="9.1328125" style="92"/>
    <col min="3842" max="3842" width="54.46484375" style="92" customWidth="1"/>
    <col min="3843" max="3843" width="50.33203125" style="92" customWidth="1"/>
    <col min="3844" max="3845" width="9.1328125" style="92"/>
    <col min="3846" max="3846" width="50.1328125" style="92" customWidth="1"/>
    <col min="3847" max="3847" width="9.1328125" style="92"/>
    <col min="3848" max="3848" width="50.86328125" style="92" customWidth="1"/>
    <col min="3849" max="3849" width="9.1328125" style="92"/>
    <col min="3850" max="3850" width="49.6640625" style="92" customWidth="1"/>
    <col min="3851" max="3851" width="33.86328125" style="92" customWidth="1"/>
    <col min="3852" max="4083" width="9.1328125" style="92"/>
    <col min="4084" max="4084" width="6" style="92" customWidth="1"/>
    <col min="4085" max="4085" width="32.86328125" style="92" customWidth="1"/>
    <col min="4086" max="4093" width="15.6640625" style="92" customWidth="1"/>
    <col min="4094" max="4094" width="13.1328125" style="92" customWidth="1"/>
    <col min="4095" max="4096" width="15.6640625" style="92" customWidth="1"/>
    <col min="4097" max="4097" width="9.1328125" style="92"/>
    <col min="4098" max="4098" width="54.46484375" style="92" customWidth="1"/>
    <col min="4099" max="4099" width="50.33203125" style="92" customWidth="1"/>
    <col min="4100" max="4101" width="9.1328125" style="92"/>
    <col min="4102" max="4102" width="50.1328125" style="92" customWidth="1"/>
    <col min="4103" max="4103" width="9.1328125" style="92"/>
    <col min="4104" max="4104" width="50.86328125" style="92" customWidth="1"/>
    <col min="4105" max="4105" width="9.1328125" style="92"/>
    <col min="4106" max="4106" width="49.6640625" style="92" customWidth="1"/>
    <col min="4107" max="4107" width="33.86328125" style="92" customWidth="1"/>
    <col min="4108" max="4339" width="9.1328125" style="92"/>
    <col min="4340" max="4340" width="6" style="92" customWidth="1"/>
    <col min="4341" max="4341" width="32.86328125" style="92" customWidth="1"/>
    <col min="4342" max="4349" width="15.6640625" style="92" customWidth="1"/>
    <col min="4350" max="4350" width="13.1328125" style="92" customWidth="1"/>
    <col min="4351" max="4352" width="15.6640625" style="92" customWidth="1"/>
    <col min="4353" max="4353" width="9.1328125" style="92"/>
    <col min="4354" max="4354" width="54.46484375" style="92" customWidth="1"/>
    <col min="4355" max="4355" width="50.33203125" style="92" customWidth="1"/>
    <col min="4356" max="4357" width="9.1328125" style="92"/>
    <col min="4358" max="4358" width="50.1328125" style="92" customWidth="1"/>
    <col min="4359" max="4359" width="9.1328125" style="92"/>
    <col min="4360" max="4360" width="50.86328125" style="92" customWidth="1"/>
    <col min="4361" max="4361" width="9.1328125" style="92"/>
    <col min="4362" max="4362" width="49.6640625" style="92" customWidth="1"/>
    <col min="4363" max="4363" width="33.86328125" style="92" customWidth="1"/>
    <col min="4364" max="4595" width="9.1328125" style="92"/>
    <col min="4596" max="4596" width="6" style="92" customWidth="1"/>
    <col min="4597" max="4597" width="32.86328125" style="92" customWidth="1"/>
    <col min="4598" max="4605" width="15.6640625" style="92" customWidth="1"/>
    <col min="4606" max="4606" width="13.1328125" style="92" customWidth="1"/>
    <col min="4607" max="4608" width="15.6640625" style="92" customWidth="1"/>
    <col min="4609" max="4609" width="9.1328125" style="92"/>
    <col min="4610" max="4610" width="54.46484375" style="92" customWidth="1"/>
    <col min="4611" max="4611" width="50.33203125" style="92" customWidth="1"/>
    <col min="4612" max="4613" width="9.1328125" style="92"/>
    <col min="4614" max="4614" width="50.1328125" style="92" customWidth="1"/>
    <col min="4615" max="4615" width="9.1328125" style="92"/>
    <col min="4616" max="4616" width="50.86328125" style="92" customWidth="1"/>
    <col min="4617" max="4617" width="9.1328125" style="92"/>
    <col min="4618" max="4618" width="49.6640625" style="92" customWidth="1"/>
    <col min="4619" max="4619" width="33.86328125" style="92" customWidth="1"/>
    <col min="4620" max="4851" width="9.1328125" style="92"/>
    <col min="4852" max="4852" width="6" style="92" customWidth="1"/>
    <col min="4853" max="4853" width="32.86328125" style="92" customWidth="1"/>
    <col min="4854" max="4861" width="15.6640625" style="92" customWidth="1"/>
    <col min="4862" max="4862" width="13.1328125" style="92" customWidth="1"/>
    <col min="4863" max="4864" width="15.6640625" style="92" customWidth="1"/>
    <col min="4865" max="4865" width="9.1328125" style="92"/>
    <col min="4866" max="4866" width="54.46484375" style="92" customWidth="1"/>
    <col min="4867" max="4867" width="50.33203125" style="92" customWidth="1"/>
    <col min="4868" max="4869" width="9.1328125" style="92"/>
    <col min="4870" max="4870" width="50.1328125" style="92" customWidth="1"/>
    <col min="4871" max="4871" width="9.1328125" style="92"/>
    <col min="4872" max="4872" width="50.86328125" style="92" customWidth="1"/>
    <col min="4873" max="4873" width="9.1328125" style="92"/>
    <col min="4874" max="4874" width="49.6640625" style="92" customWidth="1"/>
    <col min="4875" max="4875" width="33.86328125" style="92" customWidth="1"/>
    <col min="4876" max="5107" width="9.1328125" style="92"/>
    <col min="5108" max="5108" width="6" style="92" customWidth="1"/>
    <col min="5109" max="5109" width="32.86328125" style="92" customWidth="1"/>
    <col min="5110" max="5117" width="15.6640625" style="92" customWidth="1"/>
    <col min="5118" max="5118" width="13.1328125" style="92" customWidth="1"/>
    <col min="5119" max="5120" width="15.6640625" style="92" customWidth="1"/>
    <col min="5121" max="5121" width="9.1328125" style="92"/>
    <col min="5122" max="5122" width="54.46484375" style="92" customWidth="1"/>
    <col min="5123" max="5123" width="50.33203125" style="92" customWidth="1"/>
    <col min="5124" max="5125" width="9.1328125" style="92"/>
    <col min="5126" max="5126" width="50.1328125" style="92" customWidth="1"/>
    <col min="5127" max="5127" width="9.1328125" style="92"/>
    <col min="5128" max="5128" width="50.86328125" style="92" customWidth="1"/>
    <col min="5129" max="5129" width="9.1328125" style="92"/>
    <col min="5130" max="5130" width="49.6640625" style="92" customWidth="1"/>
    <col min="5131" max="5131" width="33.86328125" style="92" customWidth="1"/>
    <col min="5132" max="5363" width="9.1328125" style="92"/>
    <col min="5364" max="5364" width="6" style="92" customWidth="1"/>
    <col min="5365" max="5365" width="32.86328125" style="92" customWidth="1"/>
    <col min="5366" max="5373" width="15.6640625" style="92" customWidth="1"/>
    <col min="5374" max="5374" width="13.1328125" style="92" customWidth="1"/>
    <col min="5375" max="5376" width="15.6640625" style="92" customWidth="1"/>
    <col min="5377" max="5377" width="9.1328125" style="92"/>
    <col min="5378" max="5378" width="54.46484375" style="92" customWidth="1"/>
    <col min="5379" max="5379" width="50.33203125" style="92" customWidth="1"/>
    <col min="5380" max="5381" width="9.1328125" style="92"/>
    <col min="5382" max="5382" width="50.1328125" style="92" customWidth="1"/>
    <col min="5383" max="5383" width="9.1328125" style="92"/>
    <col min="5384" max="5384" width="50.86328125" style="92" customWidth="1"/>
    <col min="5385" max="5385" width="9.1328125" style="92"/>
    <col min="5386" max="5386" width="49.6640625" style="92" customWidth="1"/>
    <col min="5387" max="5387" width="33.86328125" style="92" customWidth="1"/>
    <col min="5388" max="5619" width="9.1328125" style="92"/>
    <col min="5620" max="5620" width="6" style="92" customWidth="1"/>
    <col min="5621" max="5621" width="32.86328125" style="92" customWidth="1"/>
    <col min="5622" max="5629" width="15.6640625" style="92" customWidth="1"/>
    <col min="5630" max="5630" width="13.1328125" style="92" customWidth="1"/>
    <col min="5631" max="5632" width="15.6640625" style="92" customWidth="1"/>
    <col min="5633" max="5633" width="9.1328125" style="92"/>
    <col min="5634" max="5634" width="54.46484375" style="92" customWidth="1"/>
    <col min="5635" max="5635" width="50.33203125" style="92" customWidth="1"/>
    <col min="5636" max="5637" width="9.1328125" style="92"/>
    <col min="5638" max="5638" width="50.1328125" style="92" customWidth="1"/>
    <col min="5639" max="5639" width="9.1328125" style="92"/>
    <col min="5640" max="5640" width="50.86328125" style="92" customWidth="1"/>
    <col min="5641" max="5641" width="9.1328125" style="92"/>
    <col min="5642" max="5642" width="49.6640625" style="92" customWidth="1"/>
    <col min="5643" max="5643" width="33.86328125" style="92" customWidth="1"/>
    <col min="5644" max="5875" width="9.1328125" style="92"/>
    <col min="5876" max="5876" width="6" style="92" customWidth="1"/>
    <col min="5877" max="5877" width="32.86328125" style="92" customWidth="1"/>
    <col min="5878" max="5885" width="15.6640625" style="92" customWidth="1"/>
    <col min="5886" max="5886" width="13.1328125" style="92" customWidth="1"/>
    <col min="5887" max="5888" width="15.6640625" style="92" customWidth="1"/>
    <col min="5889" max="5889" width="9.1328125" style="92"/>
    <col min="5890" max="5890" width="54.46484375" style="92" customWidth="1"/>
    <col min="5891" max="5891" width="50.33203125" style="92" customWidth="1"/>
    <col min="5892" max="5893" width="9.1328125" style="92"/>
    <col min="5894" max="5894" width="50.1328125" style="92" customWidth="1"/>
    <col min="5895" max="5895" width="9.1328125" style="92"/>
    <col min="5896" max="5896" width="50.86328125" style="92" customWidth="1"/>
    <col min="5897" max="5897" width="9.1328125" style="92"/>
    <col min="5898" max="5898" width="49.6640625" style="92" customWidth="1"/>
    <col min="5899" max="5899" width="33.86328125" style="92" customWidth="1"/>
    <col min="5900" max="6131" width="9.1328125" style="92"/>
    <col min="6132" max="6132" width="6" style="92" customWidth="1"/>
    <col min="6133" max="6133" width="32.86328125" style="92" customWidth="1"/>
    <col min="6134" max="6141" width="15.6640625" style="92" customWidth="1"/>
    <col min="6142" max="6142" width="13.1328125" style="92" customWidth="1"/>
    <col min="6143" max="6144" width="15.6640625" style="92" customWidth="1"/>
    <col min="6145" max="6145" width="9.1328125" style="92"/>
    <col min="6146" max="6146" width="54.46484375" style="92" customWidth="1"/>
    <col min="6147" max="6147" width="50.33203125" style="92" customWidth="1"/>
    <col min="6148" max="6149" width="9.1328125" style="92"/>
    <col min="6150" max="6150" width="50.1328125" style="92" customWidth="1"/>
    <col min="6151" max="6151" width="9.1328125" style="92"/>
    <col min="6152" max="6152" width="50.86328125" style="92" customWidth="1"/>
    <col min="6153" max="6153" width="9.1328125" style="92"/>
    <col min="6154" max="6154" width="49.6640625" style="92" customWidth="1"/>
    <col min="6155" max="6155" width="33.86328125" style="92" customWidth="1"/>
    <col min="6156" max="6387" width="9.1328125" style="92"/>
    <col min="6388" max="6388" width="6" style="92" customWidth="1"/>
    <col min="6389" max="6389" width="32.86328125" style="92" customWidth="1"/>
    <col min="6390" max="6397" width="15.6640625" style="92" customWidth="1"/>
    <col min="6398" max="6398" width="13.1328125" style="92" customWidth="1"/>
    <col min="6399" max="6400" width="15.6640625" style="92" customWidth="1"/>
    <col min="6401" max="6401" width="9.1328125" style="92"/>
    <col min="6402" max="6402" width="54.46484375" style="92" customWidth="1"/>
    <col min="6403" max="6403" width="50.33203125" style="92" customWidth="1"/>
    <col min="6404" max="6405" width="9.1328125" style="92"/>
    <col min="6406" max="6406" width="50.1328125" style="92" customWidth="1"/>
    <col min="6407" max="6407" width="9.1328125" style="92"/>
    <col min="6408" max="6408" width="50.86328125" style="92" customWidth="1"/>
    <col min="6409" max="6409" width="9.1328125" style="92"/>
    <col min="6410" max="6410" width="49.6640625" style="92" customWidth="1"/>
    <col min="6411" max="6411" width="33.86328125" style="92" customWidth="1"/>
    <col min="6412" max="6643" width="9.1328125" style="92"/>
    <col min="6644" max="6644" width="6" style="92" customWidth="1"/>
    <col min="6645" max="6645" width="32.86328125" style="92" customWidth="1"/>
    <col min="6646" max="6653" width="15.6640625" style="92" customWidth="1"/>
    <col min="6654" max="6654" width="13.1328125" style="92" customWidth="1"/>
    <col min="6655" max="6656" width="15.6640625" style="92" customWidth="1"/>
    <col min="6657" max="6657" width="9.1328125" style="92"/>
    <col min="6658" max="6658" width="54.46484375" style="92" customWidth="1"/>
    <col min="6659" max="6659" width="50.33203125" style="92" customWidth="1"/>
    <col min="6660" max="6661" width="9.1328125" style="92"/>
    <col min="6662" max="6662" width="50.1328125" style="92" customWidth="1"/>
    <col min="6663" max="6663" width="9.1328125" style="92"/>
    <col min="6664" max="6664" width="50.86328125" style="92" customWidth="1"/>
    <col min="6665" max="6665" width="9.1328125" style="92"/>
    <col min="6666" max="6666" width="49.6640625" style="92" customWidth="1"/>
    <col min="6667" max="6667" width="33.86328125" style="92" customWidth="1"/>
    <col min="6668" max="6899" width="9.1328125" style="92"/>
    <col min="6900" max="6900" width="6" style="92" customWidth="1"/>
    <col min="6901" max="6901" width="32.86328125" style="92" customWidth="1"/>
    <col min="6902" max="6909" width="15.6640625" style="92" customWidth="1"/>
    <col min="6910" max="6910" width="13.1328125" style="92" customWidth="1"/>
    <col min="6911" max="6912" width="15.6640625" style="92" customWidth="1"/>
    <col min="6913" max="6913" width="9.1328125" style="92"/>
    <col min="6914" max="6914" width="54.46484375" style="92" customWidth="1"/>
    <col min="6915" max="6915" width="50.33203125" style="92" customWidth="1"/>
    <col min="6916" max="6917" width="9.1328125" style="92"/>
    <col min="6918" max="6918" width="50.1328125" style="92" customWidth="1"/>
    <col min="6919" max="6919" width="9.1328125" style="92"/>
    <col min="6920" max="6920" width="50.86328125" style="92" customWidth="1"/>
    <col min="6921" max="6921" width="9.1328125" style="92"/>
    <col min="6922" max="6922" width="49.6640625" style="92" customWidth="1"/>
    <col min="6923" max="6923" width="33.86328125" style="92" customWidth="1"/>
    <col min="6924" max="7155" width="9.1328125" style="92"/>
    <col min="7156" max="7156" width="6" style="92" customWidth="1"/>
    <col min="7157" max="7157" width="32.86328125" style="92" customWidth="1"/>
    <col min="7158" max="7165" width="15.6640625" style="92" customWidth="1"/>
    <col min="7166" max="7166" width="13.1328125" style="92" customWidth="1"/>
    <col min="7167" max="7168" width="15.6640625" style="92" customWidth="1"/>
    <col min="7169" max="7169" width="9.1328125" style="92"/>
    <col min="7170" max="7170" width="54.46484375" style="92" customWidth="1"/>
    <col min="7171" max="7171" width="50.33203125" style="92" customWidth="1"/>
    <col min="7172" max="7173" width="9.1328125" style="92"/>
    <col min="7174" max="7174" width="50.1328125" style="92" customWidth="1"/>
    <col min="7175" max="7175" width="9.1328125" style="92"/>
    <col min="7176" max="7176" width="50.86328125" style="92" customWidth="1"/>
    <col min="7177" max="7177" width="9.1328125" style="92"/>
    <col min="7178" max="7178" width="49.6640625" style="92" customWidth="1"/>
    <col min="7179" max="7179" width="33.86328125" style="92" customWidth="1"/>
    <col min="7180" max="7411" width="9.1328125" style="92"/>
    <col min="7412" max="7412" width="6" style="92" customWidth="1"/>
    <col min="7413" max="7413" width="32.86328125" style="92" customWidth="1"/>
    <col min="7414" max="7421" width="15.6640625" style="92" customWidth="1"/>
    <col min="7422" max="7422" width="13.1328125" style="92" customWidth="1"/>
    <col min="7423" max="7424" width="15.6640625" style="92" customWidth="1"/>
    <col min="7425" max="7425" width="9.1328125" style="92"/>
    <col min="7426" max="7426" width="54.46484375" style="92" customWidth="1"/>
    <col min="7427" max="7427" width="50.33203125" style="92" customWidth="1"/>
    <col min="7428" max="7429" width="9.1328125" style="92"/>
    <col min="7430" max="7430" width="50.1328125" style="92" customWidth="1"/>
    <col min="7431" max="7431" width="9.1328125" style="92"/>
    <col min="7432" max="7432" width="50.86328125" style="92" customWidth="1"/>
    <col min="7433" max="7433" width="9.1328125" style="92"/>
    <col min="7434" max="7434" width="49.6640625" style="92" customWidth="1"/>
    <col min="7435" max="7435" width="33.86328125" style="92" customWidth="1"/>
    <col min="7436" max="7667" width="9.1328125" style="92"/>
    <col min="7668" max="7668" width="6" style="92" customWidth="1"/>
    <col min="7669" max="7669" width="32.86328125" style="92" customWidth="1"/>
    <col min="7670" max="7677" width="15.6640625" style="92" customWidth="1"/>
    <col min="7678" max="7678" width="13.1328125" style="92" customWidth="1"/>
    <col min="7679" max="7680" width="15.6640625" style="92" customWidth="1"/>
    <col min="7681" max="7681" width="9.1328125" style="92"/>
    <col min="7682" max="7682" width="54.46484375" style="92" customWidth="1"/>
    <col min="7683" max="7683" width="50.33203125" style="92" customWidth="1"/>
    <col min="7684" max="7685" width="9.1328125" style="92"/>
    <col min="7686" max="7686" width="50.1328125" style="92" customWidth="1"/>
    <col min="7687" max="7687" width="9.1328125" style="92"/>
    <col min="7688" max="7688" width="50.86328125" style="92" customWidth="1"/>
    <col min="7689" max="7689" width="9.1328125" style="92"/>
    <col min="7690" max="7690" width="49.6640625" style="92" customWidth="1"/>
    <col min="7691" max="7691" width="33.86328125" style="92" customWidth="1"/>
    <col min="7692" max="7923" width="9.1328125" style="92"/>
    <col min="7924" max="7924" width="6" style="92" customWidth="1"/>
    <col min="7925" max="7925" width="32.86328125" style="92" customWidth="1"/>
    <col min="7926" max="7933" width="15.6640625" style="92" customWidth="1"/>
    <col min="7934" max="7934" width="13.1328125" style="92" customWidth="1"/>
    <col min="7935" max="7936" width="15.6640625" style="92" customWidth="1"/>
    <col min="7937" max="7937" width="9.1328125" style="92"/>
    <col min="7938" max="7938" width="54.46484375" style="92" customWidth="1"/>
    <col min="7939" max="7939" width="50.33203125" style="92" customWidth="1"/>
    <col min="7940" max="7941" width="9.1328125" style="92"/>
    <col min="7942" max="7942" width="50.1328125" style="92" customWidth="1"/>
    <col min="7943" max="7943" width="9.1328125" style="92"/>
    <col min="7944" max="7944" width="50.86328125" style="92" customWidth="1"/>
    <col min="7945" max="7945" width="9.1328125" style="92"/>
    <col min="7946" max="7946" width="49.6640625" style="92" customWidth="1"/>
    <col min="7947" max="7947" width="33.86328125" style="92" customWidth="1"/>
    <col min="7948" max="8179" width="9.1328125" style="92"/>
    <col min="8180" max="8180" width="6" style="92" customWidth="1"/>
    <col min="8181" max="8181" width="32.86328125" style="92" customWidth="1"/>
    <col min="8182" max="8189" width="15.6640625" style="92" customWidth="1"/>
    <col min="8190" max="8190" width="13.1328125" style="92" customWidth="1"/>
    <col min="8191" max="8192" width="15.6640625" style="92" customWidth="1"/>
    <col min="8193" max="8193" width="9.1328125" style="92"/>
    <col min="8194" max="8194" width="54.46484375" style="92" customWidth="1"/>
    <col min="8195" max="8195" width="50.33203125" style="92" customWidth="1"/>
    <col min="8196" max="8197" width="9.1328125" style="92"/>
    <col min="8198" max="8198" width="50.1328125" style="92" customWidth="1"/>
    <col min="8199" max="8199" width="9.1328125" style="92"/>
    <col min="8200" max="8200" width="50.86328125" style="92" customWidth="1"/>
    <col min="8201" max="8201" width="9.1328125" style="92"/>
    <col min="8202" max="8202" width="49.6640625" style="92" customWidth="1"/>
    <col min="8203" max="8203" width="33.86328125" style="92" customWidth="1"/>
    <col min="8204" max="8435" width="9.1328125" style="92"/>
    <col min="8436" max="8436" width="6" style="92" customWidth="1"/>
    <col min="8437" max="8437" width="32.86328125" style="92" customWidth="1"/>
    <col min="8438" max="8445" width="15.6640625" style="92" customWidth="1"/>
    <col min="8446" max="8446" width="13.1328125" style="92" customWidth="1"/>
    <col min="8447" max="8448" width="15.6640625" style="92" customWidth="1"/>
    <col min="8449" max="8449" width="9.1328125" style="92"/>
    <col min="8450" max="8450" width="54.46484375" style="92" customWidth="1"/>
    <col min="8451" max="8451" width="50.33203125" style="92" customWidth="1"/>
    <col min="8452" max="8453" width="9.1328125" style="92"/>
    <col min="8454" max="8454" width="50.1328125" style="92" customWidth="1"/>
    <col min="8455" max="8455" width="9.1328125" style="92"/>
    <col min="8456" max="8456" width="50.86328125" style="92" customWidth="1"/>
    <col min="8457" max="8457" width="9.1328125" style="92"/>
    <col min="8458" max="8458" width="49.6640625" style="92" customWidth="1"/>
    <col min="8459" max="8459" width="33.86328125" style="92" customWidth="1"/>
    <col min="8460" max="8691" width="9.1328125" style="92"/>
    <col min="8692" max="8692" width="6" style="92" customWidth="1"/>
    <col min="8693" max="8693" width="32.86328125" style="92" customWidth="1"/>
    <col min="8694" max="8701" width="15.6640625" style="92" customWidth="1"/>
    <col min="8702" max="8702" width="13.1328125" style="92" customWidth="1"/>
    <col min="8703" max="8704" width="15.6640625" style="92" customWidth="1"/>
    <col min="8705" max="8705" width="9.1328125" style="92"/>
    <col min="8706" max="8706" width="54.46484375" style="92" customWidth="1"/>
    <col min="8707" max="8707" width="50.33203125" style="92" customWidth="1"/>
    <col min="8708" max="8709" width="9.1328125" style="92"/>
    <col min="8710" max="8710" width="50.1328125" style="92" customWidth="1"/>
    <col min="8711" max="8711" width="9.1328125" style="92"/>
    <col min="8712" max="8712" width="50.86328125" style="92" customWidth="1"/>
    <col min="8713" max="8713" width="9.1328125" style="92"/>
    <col min="8714" max="8714" width="49.6640625" style="92" customWidth="1"/>
    <col min="8715" max="8715" width="33.86328125" style="92" customWidth="1"/>
    <col min="8716" max="8947" width="9.1328125" style="92"/>
    <col min="8948" max="8948" width="6" style="92" customWidth="1"/>
    <col min="8949" max="8949" width="32.86328125" style="92" customWidth="1"/>
    <col min="8950" max="8957" width="15.6640625" style="92" customWidth="1"/>
    <col min="8958" max="8958" width="13.1328125" style="92" customWidth="1"/>
    <col min="8959" max="8960" width="15.6640625" style="92" customWidth="1"/>
    <col min="8961" max="8961" width="9.1328125" style="92"/>
    <col min="8962" max="8962" width="54.46484375" style="92" customWidth="1"/>
    <col min="8963" max="8963" width="50.33203125" style="92" customWidth="1"/>
    <col min="8964" max="8965" width="9.1328125" style="92"/>
    <col min="8966" max="8966" width="50.1328125" style="92" customWidth="1"/>
    <col min="8967" max="8967" width="9.1328125" style="92"/>
    <col min="8968" max="8968" width="50.86328125" style="92" customWidth="1"/>
    <col min="8969" max="8969" width="9.1328125" style="92"/>
    <col min="8970" max="8970" width="49.6640625" style="92" customWidth="1"/>
    <col min="8971" max="8971" width="33.86328125" style="92" customWidth="1"/>
    <col min="8972" max="9203" width="9.1328125" style="92"/>
    <col min="9204" max="9204" width="6" style="92" customWidth="1"/>
    <col min="9205" max="9205" width="32.86328125" style="92" customWidth="1"/>
    <col min="9206" max="9213" width="15.6640625" style="92" customWidth="1"/>
    <col min="9214" max="9214" width="13.1328125" style="92" customWidth="1"/>
    <col min="9215" max="9216" width="15.6640625" style="92" customWidth="1"/>
    <col min="9217" max="9217" width="9.1328125" style="92"/>
    <col min="9218" max="9218" width="54.46484375" style="92" customWidth="1"/>
    <col min="9219" max="9219" width="50.33203125" style="92" customWidth="1"/>
    <col min="9220" max="9221" width="9.1328125" style="92"/>
    <col min="9222" max="9222" width="50.1328125" style="92" customWidth="1"/>
    <col min="9223" max="9223" width="9.1328125" style="92"/>
    <col min="9224" max="9224" width="50.86328125" style="92" customWidth="1"/>
    <col min="9225" max="9225" width="9.1328125" style="92"/>
    <col min="9226" max="9226" width="49.6640625" style="92" customWidth="1"/>
    <col min="9227" max="9227" width="33.86328125" style="92" customWidth="1"/>
    <col min="9228" max="9459" width="9.1328125" style="92"/>
    <col min="9460" max="9460" width="6" style="92" customWidth="1"/>
    <col min="9461" max="9461" width="32.86328125" style="92" customWidth="1"/>
    <col min="9462" max="9469" width="15.6640625" style="92" customWidth="1"/>
    <col min="9470" max="9470" width="13.1328125" style="92" customWidth="1"/>
    <col min="9471" max="9472" width="15.6640625" style="92" customWidth="1"/>
    <col min="9473" max="9473" width="9.1328125" style="92"/>
    <col min="9474" max="9474" width="54.46484375" style="92" customWidth="1"/>
    <col min="9475" max="9475" width="50.33203125" style="92" customWidth="1"/>
    <col min="9476" max="9477" width="9.1328125" style="92"/>
    <col min="9478" max="9478" width="50.1328125" style="92" customWidth="1"/>
    <col min="9479" max="9479" width="9.1328125" style="92"/>
    <col min="9480" max="9480" width="50.86328125" style="92" customWidth="1"/>
    <col min="9481" max="9481" width="9.1328125" style="92"/>
    <col min="9482" max="9482" width="49.6640625" style="92" customWidth="1"/>
    <col min="9483" max="9483" width="33.86328125" style="92" customWidth="1"/>
    <col min="9484" max="9715" width="9.1328125" style="92"/>
    <col min="9716" max="9716" width="6" style="92" customWidth="1"/>
    <col min="9717" max="9717" width="32.86328125" style="92" customWidth="1"/>
    <col min="9718" max="9725" width="15.6640625" style="92" customWidth="1"/>
    <col min="9726" max="9726" width="13.1328125" style="92" customWidth="1"/>
    <col min="9727" max="9728" width="15.6640625" style="92" customWidth="1"/>
    <col min="9729" max="9729" width="9.1328125" style="92"/>
    <col min="9730" max="9730" width="54.46484375" style="92" customWidth="1"/>
    <col min="9731" max="9731" width="50.33203125" style="92" customWidth="1"/>
    <col min="9732" max="9733" width="9.1328125" style="92"/>
    <col min="9734" max="9734" width="50.1328125" style="92" customWidth="1"/>
    <col min="9735" max="9735" width="9.1328125" style="92"/>
    <col min="9736" max="9736" width="50.86328125" style="92" customWidth="1"/>
    <col min="9737" max="9737" width="9.1328125" style="92"/>
    <col min="9738" max="9738" width="49.6640625" style="92" customWidth="1"/>
    <col min="9739" max="9739" width="33.86328125" style="92" customWidth="1"/>
    <col min="9740" max="9971" width="9.1328125" style="92"/>
    <col min="9972" max="9972" width="6" style="92" customWidth="1"/>
    <col min="9973" max="9973" width="32.86328125" style="92" customWidth="1"/>
    <col min="9974" max="9981" width="15.6640625" style="92" customWidth="1"/>
    <col min="9982" max="9982" width="13.1328125" style="92" customWidth="1"/>
    <col min="9983" max="9984" width="15.6640625" style="92" customWidth="1"/>
    <col min="9985" max="9985" width="9.1328125" style="92"/>
    <col min="9986" max="9986" width="54.46484375" style="92" customWidth="1"/>
    <col min="9987" max="9987" width="50.33203125" style="92" customWidth="1"/>
    <col min="9988" max="9989" width="9.1328125" style="92"/>
    <col min="9990" max="9990" width="50.1328125" style="92" customWidth="1"/>
    <col min="9991" max="9991" width="9.1328125" style="92"/>
    <col min="9992" max="9992" width="50.86328125" style="92" customWidth="1"/>
    <col min="9993" max="9993" width="9.1328125" style="92"/>
    <col min="9994" max="9994" width="49.6640625" style="92" customWidth="1"/>
    <col min="9995" max="9995" width="33.86328125" style="92" customWidth="1"/>
    <col min="9996" max="10227" width="9.1328125" style="92"/>
    <col min="10228" max="10228" width="6" style="92" customWidth="1"/>
    <col min="10229" max="10229" width="32.86328125" style="92" customWidth="1"/>
    <col min="10230" max="10237" width="15.6640625" style="92" customWidth="1"/>
    <col min="10238" max="10238" width="13.1328125" style="92" customWidth="1"/>
    <col min="10239" max="10240" width="15.6640625" style="92" customWidth="1"/>
    <col min="10241" max="10241" width="9.1328125" style="92"/>
    <col min="10242" max="10242" width="54.46484375" style="92" customWidth="1"/>
    <col min="10243" max="10243" width="50.33203125" style="92" customWidth="1"/>
    <col min="10244" max="10245" width="9.1328125" style="92"/>
    <col min="10246" max="10246" width="50.1328125" style="92" customWidth="1"/>
    <col min="10247" max="10247" width="9.1328125" style="92"/>
    <col min="10248" max="10248" width="50.86328125" style="92" customWidth="1"/>
    <col min="10249" max="10249" width="9.1328125" style="92"/>
    <col min="10250" max="10250" width="49.6640625" style="92" customWidth="1"/>
    <col min="10251" max="10251" width="33.86328125" style="92" customWidth="1"/>
    <col min="10252" max="10483" width="9.1328125" style="92"/>
    <col min="10484" max="10484" width="6" style="92" customWidth="1"/>
    <col min="10485" max="10485" width="32.86328125" style="92" customWidth="1"/>
    <col min="10486" max="10493" width="15.6640625" style="92" customWidth="1"/>
    <col min="10494" max="10494" width="13.1328125" style="92" customWidth="1"/>
    <col min="10495" max="10496" width="15.6640625" style="92" customWidth="1"/>
    <col min="10497" max="10497" width="9.1328125" style="92"/>
    <col min="10498" max="10498" width="54.46484375" style="92" customWidth="1"/>
    <col min="10499" max="10499" width="50.33203125" style="92" customWidth="1"/>
    <col min="10500" max="10501" width="9.1328125" style="92"/>
    <col min="10502" max="10502" width="50.1328125" style="92" customWidth="1"/>
    <col min="10503" max="10503" width="9.1328125" style="92"/>
    <col min="10504" max="10504" width="50.86328125" style="92" customWidth="1"/>
    <col min="10505" max="10505" width="9.1328125" style="92"/>
    <col min="10506" max="10506" width="49.6640625" style="92" customWidth="1"/>
    <col min="10507" max="10507" width="33.86328125" style="92" customWidth="1"/>
    <col min="10508" max="10739" width="9.1328125" style="92"/>
    <col min="10740" max="10740" width="6" style="92" customWidth="1"/>
    <col min="10741" max="10741" width="32.86328125" style="92" customWidth="1"/>
    <col min="10742" max="10749" width="15.6640625" style="92" customWidth="1"/>
    <col min="10750" max="10750" width="13.1328125" style="92" customWidth="1"/>
    <col min="10751" max="10752" width="15.6640625" style="92" customWidth="1"/>
    <col min="10753" max="10753" width="9.1328125" style="92"/>
    <col min="10754" max="10754" width="54.46484375" style="92" customWidth="1"/>
    <col min="10755" max="10755" width="50.33203125" style="92" customWidth="1"/>
    <col min="10756" max="10757" width="9.1328125" style="92"/>
    <col min="10758" max="10758" width="50.1328125" style="92" customWidth="1"/>
    <col min="10759" max="10759" width="9.1328125" style="92"/>
    <col min="10760" max="10760" width="50.86328125" style="92" customWidth="1"/>
    <col min="10761" max="10761" width="9.1328125" style="92"/>
    <col min="10762" max="10762" width="49.6640625" style="92" customWidth="1"/>
    <col min="10763" max="10763" width="33.86328125" style="92" customWidth="1"/>
    <col min="10764" max="10995" width="9.1328125" style="92"/>
    <col min="10996" max="10996" width="6" style="92" customWidth="1"/>
    <col min="10997" max="10997" width="32.86328125" style="92" customWidth="1"/>
    <col min="10998" max="11005" width="15.6640625" style="92" customWidth="1"/>
    <col min="11006" max="11006" width="13.1328125" style="92" customWidth="1"/>
    <col min="11007" max="11008" width="15.6640625" style="92" customWidth="1"/>
    <col min="11009" max="11009" width="9.1328125" style="92"/>
    <col min="11010" max="11010" width="54.46484375" style="92" customWidth="1"/>
    <col min="11011" max="11011" width="50.33203125" style="92" customWidth="1"/>
    <col min="11012" max="11013" width="9.1328125" style="92"/>
    <col min="11014" max="11014" width="50.1328125" style="92" customWidth="1"/>
    <col min="11015" max="11015" width="9.1328125" style="92"/>
    <col min="11016" max="11016" width="50.86328125" style="92" customWidth="1"/>
    <col min="11017" max="11017" width="9.1328125" style="92"/>
    <col min="11018" max="11018" width="49.6640625" style="92" customWidth="1"/>
    <col min="11019" max="11019" width="33.86328125" style="92" customWidth="1"/>
    <col min="11020" max="11251" width="9.1328125" style="92"/>
    <col min="11252" max="11252" width="6" style="92" customWidth="1"/>
    <col min="11253" max="11253" width="32.86328125" style="92" customWidth="1"/>
    <col min="11254" max="11261" width="15.6640625" style="92" customWidth="1"/>
    <col min="11262" max="11262" width="13.1328125" style="92" customWidth="1"/>
    <col min="11263" max="11264" width="15.6640625" style="92" customWidth="1"/>
    <col min="11265" max="11265" width="9.1328125" style="92"/>
    <col min="11266" max="11266" width="54.46484375" style="92" customWidth="1"/>
    <col min="11267" max="11267" width="50.33203125" style="92" customWidth="1"/>
    <col min="11268" max="11269" width="9.1328125" style="92"/>
    <col min="11270" max="11270" width="50.1328125" style="92" customWidth="1"/>
    <col min="11271" max="11271" width="9.1328125" style="92"/>
    <col min="11272" max="11272" width="50.86328125" style="92" customWidth="1"/>
    <col min="11273" max="11273" width="9.1328125" style="92"/>
    <col min="11274" max="11274" width="49.6640625" style="92" customWidth="1"/>
    <col min="11275" max="11275" width="33.86328125" style="92" customWidth="1"/>
    <col min="11276" max="11507" width="9.1328125" style="92"/>
    <col min="11508" max="11508" width="6" style="92" customWidth="1"/>
    <col min="11509" max="11509" width="32.86328125" style="92" customWidth="1"/>
    <col min="11510" max="11517" width="15.6640625" style="92" customWidth="1"/>
    <col min="11518" max="11518" width="13.1328125" style="92" customWidth="1"/>
    <col min="11519" max="11520" width="15.6640625" style="92" customWidth="1"/>
    <col min="11521" max="11521" width="9.1328125" style="92"/>
    <col min="11522" max="11522" width="54.46484375" style="92" customWidth="1"/>
    <col min="11523" max="11523" width="50.33203125" style="92" customWidth="1"/>
    <col min="11524" max="11525" width="9.1328125" style="92"/>
    <col min="11526" max="11526" width="50.1328125" style="92" customWidth="1"/>
    <col min="11527" max="11527" width="9.1328125" style="92"/>
    <col min="11528" max="11528" width="50.86328125" style="92" customWidth="1"/>
    <col min="11529" max="11529" width="9.1328125" style="92"/>
    <col min="11530" max="11530" width="49.6640625" style="92" customWidth="1"/>
    <col min="11531" max="11531" width="33.86328125" style="92" customWidth="1"/>
    <col min="11532" max="11763" width="9.1328125" style="92"/>
    <col min="11764" max="11764" width="6" style="92" customWidth="1"/>
    <col min="11765" max="11765" width="32.86328125" style="92" customWidth="1"/>
    <col min="11766" max="11773" width="15.6640625" style="92" customWidth="1"/>
    <col min="11774" max="11774" width="13.1328125" style="92" customWidth="1"/>
    <col min="11775" max="11776" width="15.6640625" style="92" customWidth="1"/>
    <col min="11777" max="11777" width="9.1328125" style="92"/>
    <col min="11778" max="11778" width="54.46484375" style="92" customWidth="1"/>
    <col min="11779" max="11779" width="50.33203125" style="92" customWidth="1"/>
    <col min="11780" max="11781" width="9.1328125" style="92"/>
    <col min="11782" max="11782" width="50.1328125" style="92" customWidth="1"/>
    <col min="11783" max="11783" width="9.1328125" style="92"/>
    <col min="11784" max="11784" width="50.86328125" style="92" customWidth="1"/>
    <col min="11785" max="11785" width="9.1328125" style="92"/>
    <col min="11786" max="11786" width="49.6640625" style="92" customWidth="1"/>
    <col min="11787" max="11787" width="33.86328125" style="92" customWidth="1"/>
    <col min="11788" max="12019" width="9.1328125" style="92"/>
    <col min="12020" max="12020" width="6" style="92" customWidth="1"/>
    <col min="12021" max="12021" width="32.86328125" style="92" customWidth="1"/>
    <col min="12022" max="12029" width="15.6640625" style="92" customWidth="1"/>
    <col min="12030" max="12030" width="13.1328125" style="92" customWidth="1"/>
    <col min="12031" max="12032" width="15.6640625" style="92" customWidth="1"/>
    <col min="12033" max="12033" width="9.1328125" style="92"/>
    <col min="12034" max="12034" width="54.46484375" style="92" customWidth="1"/>
    <col min="12035" max="12035" width="50.33203125" style="92" customWidth="1"/>
    <col min="12036" max="12037" width="9.1328125" style="92"/>
    <col min="12038" max="12038" width="50.1328125" style="92" customWidth="1"/>
    <col min="12039" max="12039" width="9.1328125" style="92"/>
    <col min="12040" max="12040" width="50.86328125" style="92" customWidth="1"/>
    <col min="12041" max="12041" width="9.1328125" style="92"/>
    <col min="12042" max="12042" width="49.6640625" style="92" customWidth="1"/>
    <col min="12043" max="12043" width="33.86328125" style="92" customWidth="1"/>
    <col min="12044" max="12275" width="9.1328125" style="92"/>
    <col min="12276" max="12276" width="6" style="92" customWidth="1"/>
    <col min="12277" max="12277" width="32.86328125" style="92" customWidth="1"/>
    <col min="12278" max="12285" width="15.6640625" style="92" customWidth="1"/>
    <col min="12286" max="12286" width="13.1328125" style="92" customWidth="1"/>
    <col min="12287" max="12288" width="15.6640625" style="92" customWidth="1"/>
    <col min="12289" max="12289" width="9.1328125" style="92"/>
    <col min="12290" max="12290" width="54.46484375" style="92" customWidth="1"/>
    <col min="12291" max="12291" width="50.33203125" style="92" customWidth="1"/>
    <col min="12292" max="12293" width="9.1328125" style="92"/>
    <col min="12294" max="12294" width="50.1328125" style="92" customWidth="1"/>
    <col min="12295" max="12295" width="9.1328125" style="92"/>
    <col min="12296" max="12296" width="50.86328125" style="92" customWidth="1"/>
    <col min="12297" max="12297" width="9.1328125" style="92"/>
    <col min="12298" max="12298" width="49.6640625" style="92" customWidth="1"/>
    <col min="12299" max="12299" width="33.86328125" style="92" customWidth="1"/>
    <col min="12300" max="12531" width="9.1328125" style="92"/>
    <col min="12532" max="12532" width="6" style="92" customWidth="1"/>
    <col min="12533" max="12533" width="32.86328125" style="92" customWidth="1"/>
    <col min="12534" max="12541" width="15.6640625" style="92" customWidth="1"/>
    <col min="12542" max="12542" width="13.1328125" style="92" customWidth="1"/>
    <col min="12543" max="12544" width="15.6640625" style="92" customWidth="1"/>
    <col min="12545" max="12545" width="9.1328125" style="92"/>
    <col min="12546" max="12546" width="54.46484375" style="92" customWidth="1"/>
    <col min="12547" max="12547" width="50.33203125" style="92" customWidth="1"/>
    <col min="12548" max="12549" width="9.1328125" style="92"/>
    <col min="12550" max="12550" width="50.1328125" style="92" customWidth="1"/>
    <col min="12551" max="12551" width="9.1328125" style="92"/>
    <col min="12552" max="12552" width="50.86328125" style="92" customWidth="1"/>
    <col min="12553" max="12553" width="9.1328125" style="92"/>
    <col min="12554" max="12554" width="49.6640625" style="92" customWidth="1"/>
    <col min="12555" max="12555" width="33.86328125" style="92" customWidth="1"/>
    <col min="12556" max="12787" width="9.1328125" style="92"/>
    <col min="12788" max="12788" width="6" style="92" customWidth="1"/>
    <col min="12789" max="12789" width="32.86328125" style="92" customWidth="1"/>
    <col min="12790" max="12797" width="15.6640625" style="92" customWidth="1"/>
    <col min="12798" max="12798" width="13.1328125" style="92" customWidth="1"/>
    <col min="12799" max="12800" width="15.6640625" style="92" customWidth="1"/>
    <col min="12801" max="12801" width="9.1328125" style="92"/>
    <col min="12802" max="12802" width="54.46484375" style="92" customWidth="1"/>
    <col min="12803" max="12803" width="50.33203125" style="92" customWidth="1"/>
    <col min="12804" max="12805" width="9.1328125" style="92"/>
    <col min="12806" max="12806" width="50.1328125" style="92" customWidth="1"/>
    <col min="12807" max="12807" width="9.1328125" style="92"/>
    <col min="12808" max="12808" width="50.86328125" style="92" customWidth="1"/>
    <col min="12809" max="12809" width="9.1328125" style="92"/>
    <col min="12810" max="12810" width="49.6640625" style="92" customWidth="1"/>
    <col min="12811" max="12811" width="33.86328125" style="92" customWidth="1"/>
    <col min="12812" max="13043" width="9.1328125" style="92"/>
    <col min="13044" max="13044" width="6" style="92" customWidth="1"/>
    <col min="13045" max="13045" width="32.86328125" style="92" customWidth="1"/>
    <col min="13046" max="13053" width="15.6640625" style="92" customWidth="1"/>
    <col min="13054" max="13054" width="13.1328125" style="92" customWidth="1"/>
    <col min="13055" max="13056" width="15.6640625" style="92" customWidth="1"/>
    <col min="13057" max="13057" width="9.1328125" style="92"/>
    <col min="13058" max="13058" width="54.46484375" style="92" customWidth="1"/>
    <col min="13059" max="13059" width="50.33203125" style="92" customWidth="1"/>
    <col min="13060" max="13061" width="9.1328125" style="92"/>
    <col min="13062" max="13062" width="50.1328125" style="92" customWidth="1"/>
    <col min="13063" max="13063" width="9.1328125" style="92"/>
    <col min="13064" max="13064" width="50.86328125" style="92" customWidth="1"/>
    <col min="13065" max="13065" width="9.1328125" style="92"/>
    <col min="13066" max="13066" width="49.6640625" style="92" customWidth="1"/>
    <col min="13067" max="13067" width="33.86328125" style="92" customWidth="1"/>
    <col min="13068" max="13299" width="9.1328125" style="92"/>
    <col min="13300" max="13300" width="6" style="92" customWidth="1"/>
    <col min="13301" max="13301" width="32.86328125" style="92" customWidth="1"/>
    <col min="13302" max="13309" width="15.6640625" style="92" customWidth="1"/>
    <col min="13310" max="13310" width="13.1328125" style="92" customWidth="1"/>
    <col min="13311" max="13312" width="15.6640625" style="92" customWidth="1"/>
    <col min="13313" max="13313" width="9.1328125" style="92"/>
    <col min="13314" max="13314" width="54.46484375" style="92" customWidth="1"/>
    <col min="13315" max="13315" width="50.33203125" style="92" customWidth="1"/>
    <col min="13316" max="13317" width="9.1328125" style="92"/>
    <col min="13318" max="13318" width="50.1328125" style="92" customWidth="1"/>
    <col min="13319" max="13319" width="9.1328125" style="92"/>
    <col min="13320" max="13320" width="50.86328125" style="92" customWidth="1"/>
    <col min="13321" max="13321" width="9.1328125" style="92"/>
    <col min="13322" max="13322" width="49.6640625" style="92" customWidth="1"/>
    <col min="13323" max="13323" width="33.86328125" style="92" customWidth="1"/>
    <col min="13324" max="13555" width="9.1328125" style="92"/>
    <col min="13556" max="13556" width="6" style="92" customWidth="1"/>
    <col min="13557" max="13557" width="32.86328125" style="92" customWidth="1"/>
    <col min="13558" max="13565" width="15.6640625" style="92" customWidth="1"/>
    <col min="13566" max="13566" width="13.1328125" style="92" customWidth="1"/>
    <col min="13567" max="13568" width="15.6640625" style="92" customWidth="1"/>
    <col min="13569" max="13569" width="9.1328125" style="92"/>
    <col min="13570" max="13570" width="54.46484375" style="92" customWidth="1"/>
    <col min="13571" max="13571" width="50.33203125" style="92" customWidth="1"/>
    <col min="13572" max="13573" width="9.1328125" style="92"/>
    <col min="13574" max="13574" width="50.1328125" style="92" customWidth="1"/>
    <col min="13575" max="13575" width="9.1328125" style="92"/>
    <col min="13576" max="13576" width="50.86328125" style="92" customWidth="1"/>
    <col min="13577" max="13577" width="9.1328125" style="92"/>
    <col min="13578" max="13578" width="49.6640625" style="92" customWidth="1"/>
    <col min="13579" max="13579" width="33.86328125" style="92" customWidth="1"/>
    <col min="13580" max="13811" width="9.1328125" style="92"/>
    <col min="13812" max="13812" width="6" style="92" customWidth="1"/>
    <col min="13813" max="13813" width="32.86328125" style="92" customWidth="1"/>
    <col min="13814" max="13821" width="15.6640625" style="92" customWidth="1"/>
    <col min="13822" max="13822" width="13.1328125" style="92" customWidth="1"/>
    <col min="13823" max="13824" width="15.6640625" style="92" customWidth="1"/>
    <col min="13825" max="13825" width="9.1328125" style="92"/>
    <col min="13826" max="13826" width="54.46484375" style="92" customWidth="1"/>
    <col min="13827" max="13827" width="50.33203125" style="92" customWidth="1"/>
    <col min="13828" max="13829" width="9.1328125" style="92"/>
    <col min="13830" max="13830" width="50.1328125" style="92" customWidth="1"/>
    <col min="13831" max="13831" width="9.1328125" style="92"/>
    <col min="13832" max="13832" width="50.86328125" style="92" customWidth="1"/>
    <col min="13833" max="13833" width="9.1328125" style="92"/>
    <col min="13834" max="13834" width="49.6640625" style="92" customWidth="1"/>
    <col min="13835" max="13835" width="33.86328125" style="92" customWidth="1"/>
    <col min="13836" max="14067" width="9.1328125" style="92"/>
    <col min="14068" max="14068" width="6" style="92" customWidth="1"/>
    <col min="14069" max="14069" width="32.86328125" style="92" customWidth="1"/>
    <col min="14070" max="14077" width="15.6640625" style="92" customWidth="1"/>
    <col min="14078" max="14078" width="13.1328125" style="92" customWidth="1"/>
    <col min="14079" max="14080" width="15.6640625" style="92" customWidth="1"/>
    <col min="14081" max="14081" width="9.1328125" style="92"/>
    <col min="14082" max="14082" width="54.46484375" style="92" customWidth="1"/>
    <col min="14083" max="14083" width="50.33203125" style="92" customWidth="1"/>
    <col min="14084" max="14085" width="9.1328125" style="92"/>
    <col min="14086" max="14086" width="50.1328125" style="92" customWidth="1"/>
    <col min="14087" max="14087" width="9.1328125" style="92"/>
    <col min="14088" max="14088" width="50.86328125" style="92" customWidth="1"/>
    <col min="14089" max="14089" width="9.1328125" style="92"/>
    <col min="14090" max="14090" width="49.6640625" style="92" customWidth="1"/>
    <col min="14091" max="14091" width="33.86328125" style="92" customWidth="1"/>
    <col min="14092" max="14323" width="9.1328125" style="92"/>
    <col min="14324" max="14324" width="6" style="92" customWidth="1"/>
    <col min="14325" max="14325" width="32.86328125" style="92" customWidth="1"/>
    <col min="14326" max="14333" width="15.6640625" style="92" customWidth="1"/>
    <col min="14334" max="14334" width="13.1328125" style="92" customWidth="1"/>
    <col min="14335" max="14336" width="15.6640625" style="92" customWidth="1"/>
    <col min="14337" max="14337" width="9.1328125" style="92"/>
    <col min="14338" max="14338" width="54.46484375" style="92" customWidth="1"/>
    <col min="14339" max="14339" width="50.33203125" style="92" customWidth="1"/>
    <col min="14340" max="14341" width="9.1328125" style="92"/>
    <col min="14342" max="14342" width="50.1328125" style="92" customWidth="1"/>
    <col min="14343" max="14343" width="9.1328125" style="92"/>
    <col min="14344" max="14344" width="50.86328125" style="92" customWidth="1"/>
    <col min="14345" max="14345" width="9.1328125" style="92"/>
    <col min="14346" max="14346" width="49.6640625" style="92" customWidth="1"/>
    <col min="14347" max="14347" width="33.86328125" style="92" customWidth="1"/>
    <col min="14348" max="14579" width="9.1328125" style="92"/>
    <col min="14580" max="14580" width="6" style="92" customWidth="1"/>
    <col min="14581" max="14581" width="32.86328125" style="92" customWidth="1"/>
    <col min="14582" max="14589" width="15.6640625" style="92" customWidth="1"/>
    <col min="14590" max="14590" width="13.1328125" style="92" customWidth="1"/>
    <col min="14591" max="14592" width="15.6640625" style="92" customWidth="1"/>
    <col min="14593" max="14593" width="9.1328125" style="92"/>
    <col min="14594" max="14594" width="54.46484375" style="92" customWidth="1"/>
    <col min="14595" max="14595" width="50.33203125" style="92" customWidth="1"/>
    <col min="14596" max="14597" width="9.1328125" style="92"/>
    <col min="14598" max="14598" width="50.1328125" style="92" customWidth="1"/>
    <col min="14599" max="14599" width="9.1328125" style="92"/>
    <col min="14600" max="14600" width="50.86328125" style="92" customWidth="1"/>
    <col min="14601" max="14601" width="9.1328125" style="92"/>
    <col min="14602" max="14602" width="49.6640625" style="92" customWidth="1"/>
    <col min="14603" max="14603" width="33.86328125" style="92" customWidth="1"/>
    <col min="14604" max="14835" width="9.1328125" style="92"/>
    <col min="14836" max="14836" width="6" style="92" customWidth="1"/>
    <col min="14837" max="14837" width="32.86328125" style="92" customWidth="1"/>
    <col min="14838" max="14845" width="15.6640625" style="92" customWidth="1"/>
    <col min="14846" max="14846" width="13.1328125" style="92" customWidth="1"/>
    <col min="14847" max="14848" width="15.6640625" style="92" customWidth="1"/>
    <col min="14849" max="14849" width="9.1328125" style="92"/>
    <col min="14850" max="14850" width="54.46484375" style="92" customWidth="1"/>
    <col min="14851" max="14851" width="50.33203125" style="92" customWidth="1"/>
    <col min="14852" max="14853" width="9.1328125" style="92"/>
    <col min="14854" max="14854" width="50.1328125" style="92" customWidth="1"/>
    <col min="14855" max="14855" width="9.1328125" style="92"/>
    <col min="14856" max="14856" width="50.86328125" style="92" customWidth="1"/>
    <col min="14857" max="14857" width="9.1328125" style="92"/>
    <col min="14858" max="14858" width="49.6640625" style="92" customWidth="1"/>
    <col min="14859" max="14859" width="33.86328125" style="92" customWidth="1"/>
    <col min="14860" max="15091" width="9.1328125" style="92"/>
    <col min="15092" max="15092" width="6" style="92" customWidth="1"/>
    <col min="15093" max="15093" width="32.86328125" style="92" customWidth="1"/>
    <col min="15094" max="15101" width="15.6640625" style="92" customWidth="1"/>
    <col min="15102" max="15102" width="13.1328125" style="92" customWidth="1"/>
    <col min="15103" max="15104" width="15.6640625" style="92" customWidth="1"/>
    <col min="15105" max="15105" width="9.1328125" style="92"/>
    <col min="15106" max="15106" width="54.46484375" style="92" customWidth="1"/>
    <col min="15107" max="15107" width="50.33203125" style="92" customWidth="1"/>
    <col min="15108" max="15109" width="9.1328125" style="92"/>
    <col min="15110" max="15110" width="50.1328125" style="92" customWidth="1"/>
    <col min="15111" max="15111" width="9.1328125" style="92"/>
    <col min="15112" max="15112" width="50.86328125" style="92" customWidth="1"/>
    <col min="15113" max="15113" width="9.1328125" style="92"/>
    <col min="15114" max="15114" width="49.6640625" style="92" customWidth="1"/>
    <col min="15115" max="15115" width="33.86328125" style="92" customWidth="1"/>
    <col min="15116" max="15347" width="9.1328125" style="92"/>
    <col min="15348" max="15348" width="6" style="92" customWidth="1"/>
    <col min="15349" max="15349" width="32.86328125" style="92" customWidth="1"/>
    <col min="15350" max="15357" width="15.6640625" style="92" customWidth="1"/>
    <col min="15358" max="15358" width="13.1328125" style="92" customWidth="1"/>
    <col min="15359" max="15360" width="15.6640625" style="92" customWidth="1"/>
    <col min="15361" max="15361" width="9.1328125" style="92"/>
    <col min="15362" max="15362" width="54.46484375" style="92" customWidth="1"/>
    <col min="15363" max="15363" width="50.33203125" style="92" customWidth="1"/>
    <col min="15364" max="15365" width="9.1328125" style="92"/>
    <col min="15366" max="15366" width="50.1328125" style="92" customWidth="1"/>
    <col min="15367" max="15367" width="9.1328125" style="92"/>
    <col min="15368" max="15368" width="50.86328125" style="92" customWidth="1"/>
    <col min="15369" max="15369" width="9.1328125" style="92"/>
    <col min="15370" max="15370" width="49.6640625" style="92" customWidth="1"/>
    <col min="15371" max="15371" width="33.86328125" style="92" customWidth="1"/>
    <col min="15372" max="15603" width="9.1328125" style="92"/>
    <col min="15604" max="15604" width="6" style="92" customWidth="1"/>
    <col min="15605" max="15605" width="32.86328125" style="92" customWidth="1"/>
    <col min="15606" max="15613" width="15.6640625" style="92" customWidth="1"/>
    <col min="15614" max="15614" width="13.1328125" style="92" customWidth="1"/>
    <col min="15615" max="15616" width="15.6640625" style="92" customWidth="1"/>
    <col min="15617" max="15617" width="9.1328125" style="92"/>
    <col min="15618" max="15618" width="54.46484375" style="92" customWidth="1"/>
    <col min="15619" max="15619" width="50.33203125" style="92" customWidth="1"/>
    <col min="15620" max="15621" width="9.1328125" style="92"/>
    <col min="15622" max="15622" width="50.1328125" style="92" customWidth="1"/>
    <col min="15623" max="15623" width="9.1328125" style="92"/>
    <col min="15624" max="15624" width="50.86328125" style="92" customWidth="1"/>
    <col min="15625" max="15625" width="9.1328125" style="92"/>
    <col min="15626" max="15626" width="49.6640625" style="92" customWidth="1"/>
    <col min="15627" max="15627" width="33.86328125" style="92" customWidth="1"/>
    <col min="15628" max="15859" width="9.1328125" style="92"/>
    <col min="15860" max="15860" width="6" style="92" customWidth="1"/>
    <col min="15861" max="15861" width="32.86328125" style="92" customWidth="1"/>
    <col min="15862" max="15869" width="15.6640625" style="92" customWidth="1"/>
    <col min="15870" max="15870" width="13.1328125" style="92" customWidth="1"/>
    <col min="15871" max="15872" width="15.6640625" style="92" customWidth="1"/>
    <col min="15873" max="15873" width="9.1328125" style="92"/>
    <col min="15874" max="15874" width="54.46484375" style="92" customWidth="1"/>
    <col min="15875" max="15875" width="50.33203125" style="92" customWidth="1"/>
    <col min="15876" max="15877" width="9.1328125" style="92"/>
    <col min="15878" max="15878" width="50.1328125" style="92" customWidth="1"/>
    <col min="15879" max="15879" width="9.1328125" style="92"/>
    <col min="15880" max="15880" width="50.86328125" style="92" customWidth="1"/>
    <col min="15881" max="15881" width="9.1328125" style="92"/>
    <col min="15882" max="15882" width="49.6640625" style="92" customWidth="1"/>
    <col min="15883" max="15883" width="33.86328125" style="92" customWidth="1"/>
    <col min="15884" max="16115" width="9.1328125" style="92"/>
    <col min="16116" max="16116" width="6" style="92" customWidth="1"/>
    <col min="16117" max="16117" width="32.86328125" style="92" customWidth="1"/>
    <col min="16118" max="16125" width="15.6640625" style="92" customWidth="1"/>
    <col min="16126" max="16126" width="13.1328125" style="92" customWidth="1"/>
    <col min="16127" max="16128" width="15.6640625" style="92" customWidth="1"/>
    <col min="16129" max="16129" width="9.1328125" style="92"/>
    <col min="16130" max="16130" width="54.46484375" style="92" customWidth="1"/>
    <col min="16131" max="16131" width="50.33203125" style="92" customWidth="1"/>
    <col min="16132" max="16133" width="9.1328125" style="92"/>
    <col min="16134" max="16134" width="50.1328125" style="92" customWidth="1"/>
    <col min="16135" max="16135" width="9.1328125" style="92"/>
    <col min="16136" max="16136" width="50.86328125" style="92" customWidth="1"/>
    <col min="16137" max="16137" width="9.1328125" style="92"/>
    <col min="16138" max="16138" width="49.6640625" style="92" customWidth="1"/>
    <col min="16139" max="16139" width="33.86328125" style="92" customWidth="1"/>
    <col min="16140" max="16384" width="9.1328125" style="92"/>
  </cols>
  <sheetData>
    <row r="1" spans="1:13">
      <c r="I1" s="118"/>
      <c r="J1" s="118"/>
      <c r="K1" s="118"/>
    </row>
    <row r="2" spans="1:13">
      <c r="I2" s="92" t="s">
        <v>227</v>
      </c>
    </row>
    <row r="3" spans="1:13">
      <c r="I3" s="92" t="s">
        <v>228</v>
      </c>
    </row>
    <row r="5" spans="1:13">
      <c r="A5" s="201" t="s">
        <v>229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3">
      <c r="A6" s="201" t="s">
        <v>230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8" spans="1:13">
      <c r="A8" s="201" t="s">
        <v>231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9" spans="1:13">
      <c r="M9" s="131">
        <v>43921</v>
      </c>
    </row>
    <row r="10" spans="1:13">
      <c r="A10" s="203" t="s">
        <v>2</v>
      </c>
      <c r="B10" s="203" t="s">
        <v>232</v>
      </c>
      <c r="C10" s="203" t="s">
        <v>233</v>
      </c>
      <c r="D10" s="203" t="s">
        <v>234</v>
      </c>
      <c r="E10" s="203"/>
      <c r="F10" s="203"/>
      <c r="G10" s="203"/>
      <c r="H10" s="203"/>
      <c r="I10" s="203"/>
      <c r="J10" s="204"/>
      <c r="K10" s="204"/>
      <c r="L10" s="203"/>
      <c r="M10" s="203" t="s">
        <v>235</v>
      </c>
    </row>
    <row r="11" spans="1:13" ht="81">
      <c r="A11" s="203"/>
      <c r="B11" s="203"/>
      <c r="C11" s="203"/>
      <c r="D11" s="119" t="s">
        <v>236</v>
      </c>
      <c r="E11" s="119" t="s">
        <v>237</v>
      </c>
      <c r="F11" s="119" t="s">
        <v>238</v>
      </c>
      <c r="G11" s="119" t="s">
        <v>239</v>
      </c>
      <c r="H11" s="119" t="s">
        <v>240</v>
      </c>
      <c r="I11" s="120" t="s">
        <v>241</v>
      </c>
      <c r="J11" s="119" t="s">
        <v>242</v>
      </c>
      <c r="K11" s="119" t="s">
        <v>243</v>
      </c>
      <c r="L11" s="121" t="s">
        <v>244</v>
      </c>
      <c r="M11" s="203"/>
    </row>
    <row r="12" spans="1:13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  <c r="K12" s="122" t="s">
        <v>245</v>
      </c>
      <c r="L12" s="55">
        <v>12</v>
      </c>
      <c r="M12" s="55">
        <v>13</v>
      </c>
    </row>
    <row r="13" spans="1:13" ht="54">
      <c r="A13" s="119" t="s">
        <v>246</v>
      </c>
      <c r="B13" s="123" t="s">
        <v>247</v>
      </c>
      <c r="C13" s="124">
        <f t="shared" ref="C13:L13" si="0">SUM(C14:C15)</f>
        <v>30615.96</v>
      </c>
      <c r="D13" s="124">
        <f t="shared" si="0"/>
        <v>5000</v>
      </c>
      <c r="E13" s="124">
        <f t="shared" si="0"/>
        <v>0</v>
      </c>
      <c r="F13" s="124">
        <f t="shared" si="0"/>
        <v>0</v>
      </c>
      <c r="G13" s="124">
        <f t="shared" si="0"/>
        <v>0</v>
      </c>
      <c r="H13" s="124">
        <f t="shared" si="0"/>
        <v>0</v>
      </c>
      <c r="I13" s="124">
        <f t="shared" si="0"/>
        <v>-5100.74</v>
      </c>
      <c r="J13" s="124">
        <f t="shared" si="0"/>
        <v>0</v>
      </c>
      <c r="K13" s="124">
        <f t="shared" si="0"/>
        <v>0</v>
      </c>
      <c r="L13" s="124">
        <f t="shared" si="0"/>
        <v>0</v>
      </c>
      <c r="M13" s="124">
        <f t="shared" ref="M13:M25" si="1">SUM(C13:L13)</f>
        <v>30515.22</v>
      </c>
    </row>
    <row r="14" spans="1:13">
      <c r="A14" s="125" t="s">
        <v>248</v>
      </c>
      <c r="B14" s="126" t="s">
        <v>249</v>
      </c>
      <c r="C14" s="127">
        <v>30615.96</v>
      </c>
      <c r="D14" s="127">
        <v>819.1</v>
      </c>
      <c r="E14" s="127">
        <v>819.1</v>
      </c>
      <c r="F14" s="127"/>
      <c r="G14" s="127"/>
      <c r="H14" s="127"/>
      <c r="I14" s="127">
        <v>-919.84</v>
      </c>
      <c r="J14" s="127"/>
      <c r="K14" s="127"/>
      <c r="L14" s="127"/>
      <c r="M14" s="124">
        <f t="shared" si="1"/>
        <v>31334.319999999996</v>
      </c>
    </row>
    <row r="15" spans="1:13">
      <c r="A15" s="125" t="s">
        <v>250</v>
      </c>
      <c r="B15" s="126" t="s">
        <v>251</v>
      </c>
      <c r="C15" s="127"/>
      <c r="D15" s="127">
        <v>4180.8999999999996</v>
      </c>
      <c r="E15" s="127">
        <v>-819.1</v>
      </c>
      <c r="F15" s="127"/>
      <c r="G15" s="127"/>
      <c r="H15" s="127"/>
      <c r="I15" s="127">
        <v>-4180.8999999999996</v>
      </c>
      <c r="J15" s="127"/>
      <c r="K15" s="127"/>
      <c r="L15" s="127"/>
      <c r="M15" s="124">
        <f t="shared" si="1"/>
        <v>-819.09999999999991</v>
      </c>
    </row>
    <row r="16" spans="1:13" ht="67.5">
      <c r="A16" s="119" t="s">
        <v>252</v>
      </c>
      <c r="B16" s="123" t="s">
        <v>253</v>
      </c>
      <c r="C16" s="124">
        <f t="shared" ref="C16:L16" si="2">SUM(C17:C18)</f>
        <v>630210.93999999994</v>
      </c>
      <c r="D16" s="124">
        <f t="shared" si="2"/>
        <v>92571.23000000001</v>
      </c>
      <c r="E16" s="124">
        <f t="shared" si="2"/>
        <v>0</v>
      </c>
      <c r="F16" s="124">
        <f t="shared" si="2"/>
        <v>0</v>
      </c>
      <c r="G16" s="124">
        <f t="shared" si="2"/>
        <v>0</v>
      </c>
      <c r="H16" s="124">
        <f t="shared" si="2"/>
        <v>0</v>
      </c>
      <c r="I16" s="124">
        <f t="shared" si="2"/>
        <v>-107312.97</v>
      </c>
      <c r="J16" s="124">
        <f t="shared" si="2"/>
        <v>0</v>
      </c>
      <c r="K16" s="124">
        <f t="shared" si="2"/>
        <v>0</v>
      </c>
      <c r="L16" s="124">
        <f t="shared" si="2"/>
        <v>0</v>
      </c>
      <c r="M16" s="124">
        <f t="shared" si="1"/>
        <v>615469.19999999995</v>
      </c>
    </row>
    <row r="17" spans="1:13">
      <c r="A17" s="125" t="s">
        <v>254</v>
      </c>
      <c r="B17" s="126" t="s">
        <v>249</v>
      </c>
      <c r="C17" s="127">
        <v>629559.97</v>
      </c>
      <c r="D17" s="127">
        <v>1018.02</v>
      </c>
      <c r="E17" s="127">
        <v>1018.02</v>
      </c>
      <c r="F17" s="127"/>
      <c r="G17" s="127"/>
      <c r="H17" s="127"/>
      <c r="I17" s="127">
        <v>-15479.32</v>
      </c>
      <c r="J17" s="127"/>
      <c r="K17" s="127"/>
      <c r="L17" s="127"/>
      <c r="M17" s="124">
        <f t="shared" si="1"/>
        <v>616116.69000000006</v>
      </c>
    </row>
    <row r="18" spans="1:13">
      <c r="A18" s="125" t="s">
        <v>255</v>
      </c>
      <c r="B18" s="126" t="s">
        <v>251</v>
      </c>
      <c r="C18" s="127">
        <v>650.97</v>
      </c>
      <c r="D18" s="127">
        <v>91553.21</v>
      </c>
      <c r="E18" s="127">
        <v>-1018.02</v>
      </c>
      <c r="F18" s="127"/>
      <c r="G18" s="127"/>
      <c r="H18" s="127"/>
      <c r="I18" s="127">
        <v>-91833.65</v>
      </c>
      <c r="J18" s="127"/>
      <c r="K18" s="127"/>
      <c r="L18" s="127"/>
      <c r="M18" s="124">
        <f t="shared" si="1"/>
        <v>-647.48999999999069</v>
      </c>
    </row>
    <row r="19" spans="1:13" ht="94.5">
      <c r="A19" s="119" t="s">
        <v>256</v>
      </c>
      <c r="B19" s="123" t="s">
        <v>257</v>
      </c>
      <c r="C19" s="124">
        <f t="shared" ref="C19:L19" si="3">SUM(C20:C21)</f>
        <v>174135.8</v>
      </c>
      <c r="D19" s="124">
        <f t="shared" si="3"/>
        <v>1695</v>
      </c>
      <c r="E19" s="124">
        <f t="shared" si="3"/>
        <v>0</v>
      </c>
      <c r="F19" s="124">
        <f t="shared" si="3"/>
        <v>0</v>
      </c>
      <c r="G19" s="124">
        <f t="shared" si="3"/>
        <v>0</v>
      </c>
      <c r="H19" s="124">
        <f t="shared" si="3"/>
        <v>0</v>
      </c>
      <c r="I19" s="124">
        <f t="shared" si="3"/>
        <v>-4950.87</v>
      </c>
      <c r="J19" s="124">
        <f>SUM(J20:J21)</f>
        <v>0</v>
      </c>
      <c r="K19" s="124">
        <f t="shared" si="3"/>
        <v>0</v>
      </c>
      <c r="L19" s="124">
        <f t="shared" si="3"/>
        <v>0</v>
      </c>
      <c r="M19" s="124">
        <f t="shared" si="1"/>
        <v>170879.93</v>
      </c>
    </row>
    <row r="20" spans="1:13">
      <c r="A20" s="125" t="s">
        <v>258</v>
      </c>
      <c r="B20" s="126" t="s">
        <v>249</v>
      </c>
      <c r="C20" s="127">
        <v>174135.8</v>
      </c>
      <c r="D20" s="127">
        <v>1653</v>
      </c>
      <c r="E20" s="127">
        <v>1653</v>
      </c>
      <c r="F20" s="127"/>
      <c r="G20" s="127"/>
      <c r="H20" s="127"/>
      <c r="I20" s="127">
        <v>-4908.87</v>
      </c>
      <c r="J20" s="127"/>
      <c r="K20" s="127"/>
      <c r="L20" s="127"/>
      <c r="M20" s="124">
        <f t="shared" si="1"/>
        <v>172532.93</v>
      </c>
    </row>
    <row r="21" spans="1:13">
      <c r="A21" s="125" t="s">
        <v>259</v>
      </c>
      <c r="B21" s="126" t="s">
        <v>251</v>
      </c>
      <c r="C21" s="127"/>
      <c r="D21" s="127">
        <v>42</v>
      </c>
      <c r="E21" s="127">
        <v>-1653</v>
      </c>
      <c r="F21" s="127"/>
      <c r="G21" s="127"/>
      <c r="H21" s="127"/>
      <c r="I21" s="127">
        <v>-42</v>
      </c>
      <c r="J21" s="127"/>
      <c r="K21" s="127"/>
      <c r="L21" s="127"/>
      <c r="M21" s="124">
        <f t="shared" si="1"/>
        <v>-1653</v>
      </c>
    </row>
    <row r="22" spans="1:13">
      <c r="A22" s="119" t="s">
        <v>260</v>
      </c>
      <c r="B22" s="123" t="s">
        <v>261</v>
      </c>
      <c r="C22" s="124">
        <f t="shared" ref="C22:L22" si="4">SUM(C23:C24)</f>
        <v>20916.2</v>
      </c>
      <c r="D22" s="124">
        <f t="shared" si="4"/>
        <v>360</v>
      </c>
      <c r="E22" s="124">
        <f>SUM(E23:E24)</f>
        <v>0</v>
      </c>
      <c r="F22" s="124">
        <f t="shared" si="4"/>
        <v>0</v>
      </c>
      <c r="G22" s="124">
        <f t="shared" si="4"/>
        <v>0</v>
      </c>
      <c r="H22" s="124">
        <f t="shared" si="4"/>
        <v>0</v>
      </c>
      <c r="I22" s="124">
        <f t="shared" si="4"/>
        <v>-614.52</v>
      </c>
      <c r="J22" s="124">
        <f>SUM(J23:J24)</f>
        <v>0</v>
      </c>
      <c r="K22" s="124">
        <f t="shared" si="4"/>
        <v>0</v>
      </c>
      <c r="L22" s="124">
        <f t="shared" si="4"/>
        <v>0</v>
      </c>
      <c r="M22" s="124">
        <f t="shared" si="1"/>
        <v>20661.68</v>
      </c>
    </row>
    <row r="23" spans="1:13">
      <c r="A23" s="125" t="s">
        <v>262</v>
      </c>
      <c r="B23" s="126" t="s">
        <v>249</v>
      </c>
      <c r="C23" s="127">
        <v>13937.79</v>
      </c>
      <c r="D23" s="127"/>
      <c r="E23" s="127"/>
      <c r="F23" s="127"/>
      <c r="G23" s="127"/>
      <c r="H23" s="127"/>
      <c r="I23" s="127">
        <v>-614.52</v>
      </c>
      <c r="J23" s="127"/>
      <c r="K23" s="127"/>
      <c r="L23" s="127"/>
      <c r="M23" s="124">
        <f t="shared" si="1"/>
        <v>13323.27</v>
      </c>
    </row>
    <row r="24" spans="1:13">
      <c r="A24" s="125" t="s">
        <v>263</v>
      </c>
      <c r="B24" s="126" t="s">
        <v>251</v>
      </c>
      <c r="C24" s="127">
        <v>6978.41</v>
      </c>
      <c r="D24" s="127">
        <v>360</v>
      </c>
      <c r="E24" s="127"/>
      <c r="F24" s="127"/>
      <c r="G24" s="127"/>
      <c r="H24" s="127"/>
      <c r="I24" s="127"/>
      <c r="J24" s="127"/>
      <c r="K24" s="127"/>
      <c r="L24" s="127"/>
      <c r="M24" s="124">
        <f t="shared" si="1"/>
        <v>7338.41</v>
      </c>
    </row>
    <row r="25" spans="1:13">
      <c r="A25" s="119" t="s">
        <v>264</v>
      </c>
      <c r="B25" s="123" t="s">
        <v>265</v>
      </c>
      <c r="C25" s="128">
        <f t="shared" ref="C25:L25" si="5">SUM(C13,C16,C19,C22)</f>
        <v>855878.89999999991</v>
      </c>
      <c r="D25" s="128">
        <f t="shared" si="5"/>
        <v>99626.23000000001</v>
      </c>
      <c r="E25" s="128">
        <f t="shared" si="5"/>
        <v>0</v>
      </c>
      <c r="F25" s="128">
        <f t="shared" si="5"/>
        <v>0</v>
      </c>
      <c r="G25" s="128">
        <f t="shared" si="5"/>
        <v>0</v>
      </c>
      <c r="H25" s="128">
        <f t="shared" si="5"/>
        <v>0</v>
      </c>
      <c r="I25" s="128">
        <f t="shared" si="5"/>
        <v>-117979.1</v>
      </c>
      <c r="J25" s="128">
        <f t="shared" si="5"/>
        <v>0</v>
      </c>
      <c r="K25" s="128">
        <f t="shared" si="5"/>
        <v>0</v>
      </c>
      <c r="L25" s="128">
        <f t="shared" si="5"/>
        <v>0</v>
      </c>
      <c r="M25" s="128">
        <f t="shared" si="1"/>
        <v>837526.02999999991</v>
      </c>
    </row>
    <row r="26" spans="1:13">
      <c r="A26" s="129" t="s">
        <v>266</v>
      </c>
    </row>
    <row r="27" spans="1:13" customFormat="1" ht="12.75">
      <c r="A27" s="130"/>
      <c r="B27" s="130"/>
      <c r="C27" s="130"/>
      <c r="D27" s="130"/>
      <c r="E27" s="130"/>
    </row>
    <row r="28" spans="1:13" customFormat="1" ht="12.75">
      <c r="A28" s="130"/>
      <c r="B28" s="130"/>
      <c r="C28" s="130"/>
      <c r="D28" s="130"/>
      <c r="E28" s="130"/>
    </row>
    <row r="29" spans="1:13" customFormat="1" ht="13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8"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" right="0" top="0" bottom="0" header="0" footer="0"/>
  <pageSetup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Vartotojas</dc:creator>
  <cp:lastModifiedBy>Gargždų Kultūros centras</cp:lastModifiedBy>
  <cp:lastPrinted>2020-05-08T08:57:32Z</cp:lastPrinted>
  <dcterms:created xsi:type="dcterms:W3CDTF">2009-07-20T14:30:53Z</dcterms:created>
  <dcterms:modified xsi:type="dcterms:W3CDTF">2024-05-15T07:55:25Z</dcterms:modified>
</cp:coreProperties>
</file>