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bal\Desktop\BALANSAI 2026 1 ketv\GKC\"/>
    </mc:Choice>
  </mc:AlternateContent>
  <xr:revisionPtr revIDLastSave="0" documentId="8_{60CEED16-0A1E-42D2-86CE-3464ED162C6D}" xr6:coauthVersionLast="47" xr6:coauthVersionMax="47" xr10:uidLastSave="{00000000-0000-0000-0000-000000000000}"/>
  <bookViews>
    <workbookView xWindow="-120" yWindow="-120" windowWidth="29040" windowHeight="15720" xr2:uid="{F4323BF0-486F-431F-9F63-E53D7CAA5C85}"/>
  </bookViews>
  <sheets>
    <sheet name="FBA" sheetId="1" r:id="rId1"/>
    <sheet name="VRA" sheetId="2" r:id="rId2"/>
    <sheet name="VSAFAS 20" sheetId="3" r:id="rId3"/>
  </sheets>
  <definedNames>
    <definedName name="_xlnm.Print_Titles" localSheetId="0">FBA!$19:$19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5" i="3" l="1"/>
  <c r="N24" i="3"/>
  <c r="M23" i="3"/>
  <c r="L23" i="3"/>
  <c r="K23" i="3"/>
  <c r="J23" i="3"/>
  <c r="I23" i="3"/>
  <c r="H23" i="3"/>
  <c r="G23" i="3"/>
  <c r="F23" i="3"/>
  <c r="N23" i="3" s="1"/>
  <c r="E23" i="3"/>
  <c r="D23" i="3"/>
  <c r="N22" i="3"/>
  <c r="N21" i="3"/>
  <c r="M20" i="3"/>
  <c r="L20" i="3"/>
  <c r="K20" i="3"/>
  <c r="J20" i="3"/>
  <c r="I20" i="3"/>
  <c r="H20" i="3"/>
  <c r="G20" i="3"/>
  <c r="F20" i="3"/>
  <c r="E20" i="3"/>
  <c r="D20" i="3"/>
  <c r="N20" i="3" s="1"/>
  <c r="N19" i="3"/>
  <c r="N18" i="3"/>
  <c r="M17" i="3"/>
  <c r="L17" i="3"/>
  <c r="K17" i="3"/>
  <c r="J17" i="3"/>
  <c r="I17" i="3"/>
  <c r="H17" i="3"/>
  <c r="H26" i="3" s="1"/>
  <c r="G17" i="3"/>
  <c r="F17" i="3"/>
  <c r="E17" i="3"/>
  <c r="D17" i="3"/>
  <c r="N17" i="3" s="1"/>
  <c r="N16" i="3"/>
  <c r="N15" i="3"/>
  <c r="M14" i="3"/>
  <c r="L14" i="3"/>
  <c r="K14" i="3"/>
  <c r="J14" i="3"/>
  <c r="I14" i="3"/>
  <c r="I26" i="3" s="1"/>
  <c r="H14" i="3"/>
  <c r="G14" i="3"/>
  <c r="F14" i="3"/>
  <c r="E14" i="3"/>
  <c r="E26" i="3" s="1"/>
  <c r="D14" i="3"/>
  <c r="N14" i="3" s="1"/>
  <c r="N13" i="3"/>
  <c r="N12" i="3"/>
  <c r="M11" i="3"/>
  <c r="M26" i="3" s="1"/>
  <c r="L11" i="3"/>
  <c r="L26" i="3" s="1"/>
  <c r="K11" i="3"/>
  <c r="K26" i="3" s="1"/>
  <c r="J11" i="3"/>
  <c r="J26" i="3" s="1"/>
  <c r="I11" i="3"/>
  <c r="H11" i="3"/>
  <c r="G11" i="3"/>
  <c r="G26" i="3" s="1"/>
  <c r="F11" i="3"/>
  <c r="N11" i="3" s="1"/>
  <c r="N26" i="3" s="1"/>
  <c r="E11" i="3"/>
  <c r="D11" i="3"/>
  <c r="D26" i="3" s="1"/>
  <c r="J44" i="2"/>
  <c r="I44" i="2"/>
  <c r="J41" i="2"/>
  <c r="I41" i="2"/>
  <c r="J40" i="2"/>
  <c r="I40" i="2"/>
  <c r="J33" i="2"/>
  <c r="I33" i="2"/>
  <c r="J29" i="2"/>
  <c r="I29" i="2"/>
  <c r="J28" i="2"/>
  <c r="I28" i="2"/>
  <c r="I21" i="2" s="1"/>
  <c r="J22" i="2"/>
  <c r="I22" i="2"/>
  <c r="H79" i="1"/>
  <c r="G79" i="1"/>
  <c r="H74" i="1"/>
  <c r="H72" i="1" s="1"/>
  <c r="G74" i="1"/>
  <c r="H69" i="1"/>
  <c r="G69" i="1"/>
  <c r="G64" i="1" s="1"/>
  <c r="G59" i="1" s="1"/>
  <c r="H64" i="1"/>
  <c r="H61" i="1"/>
  <c r="H59" i="1" s="1"/>
  <c r="G61" i="1"/>
  <c r="H53" i="1"/>
  <c r="G53" i="1"/>
  <c r="H44" i="1"/>
  <c r="G44" i="1"/>
  <c r="G41" i="1" s="1"/>
  <c r="H41" i="1"/>
  <c r="H27" i="1"/>
  <c r="G27" i="1"/>
  <c r="H22" i="1"/>
  <c r="G22" i="1"/>
  <c r="H21" i="1"/>
  <c r="G21" i="1"/>
  <c r="I56" i="2" l="1"/>
  <c r="I60" i="2" s="1"/>
  <c r="G72" i="1"/>
  <c r="G82" i="1" s="1"/>
  <c r="J21" i="2"/>
  <c r="J56" i="2" s="1"/>
  <c r="J60" i="2" s="1"/>
  <c r="H52" i="1"/>
  <c r="F26" i="3"/>
  <c r="H82" i="1"/>
  <c r="G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9986C506-A77F-47CB-A026-12B122ECD8AA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7A26777B-5B23-403A-88FD-C0B2CBE5CDDF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CC72DD28-DC7A-4588-8D01-430D3EC99082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B3C50E88-F2D8-4336-B5A6-FA7F110CDE26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6885E89D-80E5-4071-A294-FC281264AD6C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01C93DAA-8793-408C-84EB-EEDD27989133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50E91568-CD79-41A0-8289-A7B81A12D5EB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7F044DFE-68C0-46DE-894B-BC0678397644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FD6ECF32-7320-476F-B6E6-50B52062FFEB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EBC68EE8-60DF-4ED2-BC79-D888C1CBDBF7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A477D21D-7DE3-4421-9B3D-F8445EE2F2D6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67EB19DF-39BB-465A-8A04-4D98376A0A18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7E6397CB-938F-4490-8AA6-720C5F39E576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583D074C-8D74-4AA5-92E5-98BE6A192F5F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2C270426-C359-48FA-89EC-A47182CD3660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DBC5E80F-E819-4AAC-9EBF-2F3E74FE9321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4D9F7265-C4A3-4FFF-A84A-830A29A4FD2E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E2034363-B794-4F54-9622-D94B1F6FA282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4A9FE059-80C9-4ED6-B854-EFD7DE12443D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12DD28F3-A287-4620-B153-E286E354A8C2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A24DB02F-54A8-4701-9B5F-A33E9F2482AA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C605CA36-6589-4412-BE9A-A27954AAB1DA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FFDD7FFF-82E6-4FAB-8F38-BF9CA13A5EB3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41BC6B34-D56C-4652-8293-F2B2849F0AB1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A2B4B196-6E57-43F0-9208-416F63AAE183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2" authorId="0" shapeId="0" xr:uid="{24952379-146C-47C8-A163-3E96A1A6A0B4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2" authorId="0" shapeId="0" xr:uid="{E70E3023-F351-4D60-92EC-EDBDB500A91C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2" authorId="0" shapeId="0" xr:uid="{19D102FF-A54B-4264-9D1B-138E7586C929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2" authorId="0" shapeId="0" xr:uid="{7FA1104D-0640-447A-88E3-848EB34C015E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2" authorId="0" shapeId="0" xr:uid="{79CB17B6-A229-4EA8-B86A-4F18797308A1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2" authorId="0" shapeId="0" xr:uid="{9ACF6AF6-A80A-4EE4-BB08-5F9EF396C7C0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2" authorId="0" shapeId="0" xr:uid="{77426D65-FC1C-4AD5-B8E8-69149ACB603F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2" authorId="0" shapeId="0" xr:uid="{24D00914-9C7A-48AF-A968-C5A5F30D17F1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2" authorId="0" shapeId="0" xr:uid="{B23F21E8-BCB3-4597-A1E1-A3ACFD4CEE6B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2" authorId="0" shapeId="0" xr:uid="{FFC9AEB7-7F60-497D-9F73-B8A955FA9BA5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3" authorId="0" shapeId="0" xr:uid="{57FCCCF0-A687-4587-8A14-CFBDC41330B0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3" authorId="0" shapeId="0" xr:uid="{DCC48C40-B893-4E28-8F81-E403988E3BC5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3" authorId="0" shapeId="0" xr:uid="{43F371D7-1D8B-4F2F-B957-48AF6D61D758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3" authorId="0" shapeId="0" xr:uid="{E52E07B8-D6FC-404F-AE22-1E282D3385D3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3" authorId="0" shapeId="0" xr:uid="{A83C80B0-A41D-48CB-9D3B-410755844741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3" authorId="0" shapeId="0" xr:uid="{034CE651-9AC8-4831-AD59-E797F5C7C950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3" authorId="0" shapeId="0" xr:uid="{6DB8F1D5-449D-4DB2-B608-E1E1E105A1C0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3" authorId="0" shapeId="0" xr:uid="{8B9AAE21-45F0-474D-AEF8-FAD749DDE950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3" authorId="0" shapeId="0" xr:uid="{AD16EDBA-FC97-4841-A7F6-11D9E6074232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3" authorId="0" shapeId="0" xr:uid="{54C8ACF4-A023-4617-8D0A-245DE22D3536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5" authorId="0" shapeId="0" xr:uid="{5A847E7B-1EA6-44F5-81BC-EFB8275BF85C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5" authorId="0" shapeId="0" xr:uid="{57BE13E2-F0CC-4849-8B87-99D4357EEE4A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5" authorId="0" shapeId="0" xr:uid="{1C2E8D8D-413E-4A1C-905D-FECDF382D4A6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5" authorId="0" shapeId="0" xr:uid="{CFF63A74-880C-495D-BF74-E025A35098DD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5" authorId="0" shapeId="0" xr:uid="{73650052-AB03-473A-93BB-D47E7034247C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5" authorId="0" shapeId="0" xr:uid="{07E34391-B79D-4F41-86A3-FFBC47915695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5" authorId="0" shapeId="0" xr:uid="{238EE0CF-F8AD-4FD9-8C7D-A218BA290720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5" authorId="0" shapeId="0" xr:uid="{4C166BCD-5561-4BA4-9D28-DD85EDB104F0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5" authorId="0" shapeId="0" xr:uid="{EAD85458-60E2-464B-949C-1C3910E2BEDF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5" authorId="0" shapeId="0" xr:uid="{74E1E610-8AAC-401A-B1B7-974E9F19E49C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6" authorId="0" shapeId="0" xr:uid="{9A068B57-C581-492F-A393-A3BDE7207CC3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6" authorId="0" shapeId="0" xr:uid="{FD5C3264-D5DC-4158-8320-F7AD2130BFCC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6" authorId="0" shapeId="0" xr:uid="{369165F7-5749-4288-8782-7DE5AA6F48EF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6" authorId="0" shapeId="0" xr:uid="{77329FFE-7FA1-44ED-A806-B182F07DA3CD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6" authorId="0" shapeId="0" xr:uid="{FF299708-A8C8-4A00-966D-9DEF94FA8E9A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6" authorId="0" shapeId="0" xr:uid="{009D1F23-5F34-42E3-BD49-C2E363D6B522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6" authorId="0" shapeId="0" xr:uid="{27B81C6B-2558-4EF6-B71E-9A327AC9385F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6" authorId="0" shapeId="0" xr:uid="{C3DF8E9D-1F7B-4A1F-B1FF-1C94C0BA4AC1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6" authorId="0" shapeId="0" xr:uid="{4F44C0BA-87E7-46ED-9111-663879B28AFD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6" authorId="0" shapeId="0" xr:uid="{7DB998D7-B160-48B7-A0C3-0B39C48B531E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18" authorId="0" shapeId="0" xr:uid="{F378C4C0-0350-4FBC-A3E2-BC807A2A9B7C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18" authorId="0" shapeId="0" xr:uid="{7B3A8727-8F72-4E2A-BF72-70AE41E7F7D2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18" authorId="0" shapeId="0" xr:uid="{88B2BD7F-A72D-4A4C-A49D-941C9BF3DDFD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18" authorId="0" shapeId="0" xr:uid="{0C1CCB76-96D6-46B4-B33E-CCFE4BB431A9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18" authorId="0" shapeId="0" xr:uid="{BB3D5820-9C9C-4EFE-8869-BFB7089741C7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18" authorId="0" shapeId="0" xr:uid="{792A3846-8D6A-46E5-8C3F-E28630FB2DA2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18" authorId="0" shapeId="0" xr:uid="{DE7F9762-C3A3-42AC-9419-8A262E9B3778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18" authorId="0" shapeId="0" xr:uid="{8D83D0D8-D960-4713-8E08-7F058DC42531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18" authorId="0" shapeId="0" xr:uid="{02FC7161-5808-4563-944F-881D580E8D3E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18" authorId="0" shapeId="0" xr:uid="{7706DFE7-8D76-400D-ADCA-11EABED40B90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19" authorId="0" shapeId="0" xr:uid="{88252D41-1AC7-453D-850F-E5C21CF3631C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19" authorId="0" shapeId="0" xr:uid="{B9D777E9-A619-45DF-B231-1A97E17DA228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19" authorId="0" shapeId="0" xr:uid="{CBAA5715-3EF3-4333-94F2-62FA50AFCA73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19" authorId="0" shapeId="0" xr:uid="{FBC7B11E-2755-47BF-BCBD-B678B8102360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19" authorId="0" shapeId="0" xr:uid="{A51C9D04-F9B6-43FD-806B-33092220A9E3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19" authorId="0" shapeId="0" xr:uid="{1F960B1F-AFFB-4583-BC39-721DE118F96B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19" authorId="0" shapeId="0" xr:uid="{B0119075-5157-4B26-B888-9E5E93602D28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19" authorId="0" shapeId="0" xr:uid="{120B072C-8CC0-4C45-BB14-9C78EE50ED4F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19" authorId="0" shapeId="0" xr:uid="{04F08FE0-BE1D-4DF9-B952-AEB1F3A0056A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19" authorId="0" shapeId="0" xr:uid="{154779A2-0C57-46B1-A3CB-6F66676355B8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1" authorId="0" shapeId="0" xr:uid="{8A909673-0A0D-48D3-9722-168365D2C51B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1" authorId="0" shapeId="0" xr:uid="{44FF3677-2C4D-4FDA-82F7-893698674E58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1" authorId="0" shapeId="0" xr:uid="{77853F0D-345B-4C89-9E96-3D95C0872293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1" authorId="0" shapeId="0" xr:uid="{1242A7FA-8259-4A6A-B796-9822EB2C3CFB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1" authorId="0" shapeId="0" xr:uid="{003F2827-2E47-4E29-8EFF-F195FC266AE9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1" authorId="0" shapeId="0" xr:uid="{6A817CAE-19D8-48DC-B9C5-05ADB9DC7F2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1" authorId="0" shapeId="0" xr:uid="{DDF2DE37-60E5-47EE-A686-439F9EEB3B87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1" authorId="0" shapeId="0" xr:uid="{831893D5-3F5B-462F-B366-003808673632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1" authorId="0" shapeId="0" xr:uid="{903575DA-E3A7-4CC2-A935-31319674A33B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1" authorId="0" shapeId="0" xr:uid="{279F908F-52BD-4304-9B31-38A7FBA42488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2" authorId="0" shapeId="0" xr:uid="{E885809D-65EA-4998-810C-EDCBE099F9C5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2" authorId="0" shapeId="0" xr:uid="{4D2DB826-27DF-4914-8F25-A2D92ED9BDE4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2" authorId="0" shapeId="0" xr:uid="{0B61592D-EC93-4040-B28C-37CECA4E5892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2" authorId="0" shapeId="0" xr:uid="{37574CDE-C780-453E-8327-42EF1BD6988B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2" authorId="0" shapeId="0" xr:uid="{6F7A7079-9DDA-4A7B-AD97-8AA1C561E7BF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2" authorId="0" shapeId="0" xr:uid="{5B5E5434-5935-4B24-B4C4-1A8CBB2B4CA8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2" authorId="0" shapeId="0" xr:uid="{0DB44E6B-B90C-4E11-9312-65D3C2CB32E7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2" authorId="0" shapeId="0" xr:uid="{AD1D7A90-1CFF-4265-A975-62C148BC4A94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2" authorId="0" shapeId="0" xr:uid="{DCC20894-B959-459D-B560-ED2895A5A380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2" authorId="0" shapeId="0" xr:uid="{F0A2041E-4585-48CC-A7D9-D3EF90773CAD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4" authorId="0" shapeId="0" xr:uid="{77552A18-8152-406A-A305-C23A326CC6A1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4" authorId="0" shapeId="0" xr:uid="{F91BCFCA-60DB-4DF7-9D11-0734A7F2CDF4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4" authorId="0" shapeId="0" xr:uid="{CC6372B4-8D9F-4D9A-B400-9D50DA98BD00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4" authorId="0" shapeId="0" xr:uid="{2E467C48-397F-4FAF-B06C-91192E08310D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4" authorId="0" shapeId="0" xr:uid="{F83995D3-46C7-482F-BF76-79C8CAED8F87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4" authorId="0" shapeId="0" xr:uid="{61AAADD6-D0D6-429B-8C52-817E75CA314A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4" authorId="0" shapeId="0" xr:uid="{8BBF4F1E-0016-4B23-9F3B-0F08DA44AA8F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4" authorId="0" shapeId="0" xr:uid="{7485F334-480B-457B-BABE-53B1DE5EFEEE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4" authorId="0" shapeId="0" xr:uid="{4032597B-DA46-47F7-83F3-867860AA8A48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4" authorId="0" shapeId="0" xr:uid="{164F67A5-E8CE-4331-BEDB-850437A103A6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5" authorId="0" shapeId="0" xr:uid="{C5A10540-E313-4F42-8B42-8206735B8443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5" authorId="0" shapeId="0" xr:uid="{7FB4DE35-35B6-4AF2-B36B-32CE2A997AC8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5" authorId="0" shapeId="0" xr:uid="{DCD37AC3-CBE6-4751-BF26-DFB1575920C7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5" authorId="0" shapeId="0" xr:uid="{53078902-87EF-4BB0-ADA1-419656238F82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5" authorId="0" shapeId="0" xr:uid="{959B8E73-3E00-4CCE-A316-A0CDC581EA4A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5" authorId="0" shapeId="0" xr:uid="{C15FC04E-B301-4D98-ABD4-42185176FFA5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5" authorId="0" shapeId="0" xr:uid="{F2783AB0-A106-439E-86C4-7CF2064C94AF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5" authorId="0" shapeId="0" xr:uid="{B770C91F-4421-47B4-A109-39DBBF9AFCBD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5" authorId="0" shapeId="0" xr:uid="{1CA838DD-AF00-4D2A-9596-15B92B350FA7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5" authorId="0" shapeId="0" xr:uid="{E6276EE0-BBAF-4E06-91CC-7D1CD16E717D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<sst xmlns="http://schemas.openxmlformats.org/spreadsheetml/2006/main" count="503" uniqueCount="291">
  <si>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</si>
  <si>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</si>
  <si>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</si>
  <si>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</si>
  <si>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Gargždų kultūros centras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</si>
  <si>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</si>
  <si>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Įm.k.163547140 Klaipėdos g. 15, Gargždai</t>
  </si>
  <si>
    <t>(viešojo sektoriaus subjekto, parengusio finansinės būklės ataskaitą, juridinio asmens kodas, adresas)</t>
  </si>
  <si>
    <t>FINANSINĖS BŪKLĖS ATASKAITA</t>
  </si>
  <si>
    <t>PAGAL  2026-03-31 D. DUOMENIS</t>
  </si>
  <si>
    <t>2026-05-04  Nr.____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</si>
  <si>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</si>
  <si>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</si>
  <si>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</si>
  <si>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</si>
  <si>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</si>
  <si>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</si>
  <si>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</si>
  <si>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</si>
  <si>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</si>
  <si>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</si>
  <si>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</si>
  <si>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</si>
  <si>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</si>
  <si>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</si>
  <si>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</si>
  <si>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</si>
  <si>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</si>
  <si>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</si>
  <si>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</si>
  <si>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</si>
  <si>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</si>
  <si>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</si>
  <si>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</si>
  <si>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</si>
  <si>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</si>
  <si>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</si>
  <si>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</si>
  <si>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</si>
  <si>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</si>
  <si>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</si>
  <si>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</si>
  <si>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</si>
  <si>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</si>
  <si>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</si>
  <si>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</si>
  <si>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</si>
  <si>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</si>
  <si>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</si>
  <si>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</si>
  <si>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</si>
  <si>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</si>
  <si>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</si>
  <si>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</si>
  <si>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</si>
  <si>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</si>
  <si>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</si>
  <si>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</si>
  <si>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</si>
  <si>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</si>
  <si>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</si>
  <si>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</si>
  <si>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</si>
  <si>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</si>
  <si>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</si>
  <si>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</si>
  <si>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</si>
  <si>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</si>
  <si>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</si>
  <si>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</si>
  <si>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</si>
  <si>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</si>
  <si>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</si>
  <si>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</si>
  <si>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</si>
  <si>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</si>
  <si>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</si>
  <si>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</si>
  <si>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</si>
  <si>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</si>
  <si>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</si>
  <si>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</si>
  <si>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</si>
  <si>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</si>
  <si>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</si>
  <si>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</si>
  <si>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</si>
  <si>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</si>
  <si>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</si>
  <si>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</si>
  <si>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</si>
  <si>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</si>
  <si>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</si>
  <si>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</si>
  <si>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</si>
  <si>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</si>
  <si>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</si>
  <si>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</si>
  <si>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</si>
  <si>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</si>
  <si>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</si>
  <si>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</si>
  <si>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</si>
  <si>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</si>
  <si>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</si>
  <si>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</si>
  <si>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</si>
  <si>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</si>
  <si>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</si>
  <si>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</si>
  <si>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</si>
  <si>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</si>
  <si>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</si>
  <si>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</si>
  <si>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</si>
  <si>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</si>
  <si>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</si>
  <si>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</si>
  <si>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</si>
  <si>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</si>
  <si>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</si>
  <si>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</si>
  <si>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</si>
  <si>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</si>
  <si>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</si>
  <si>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</si>
  <si>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</si>
  <si>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</si>
  <si>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</si>
  <si>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</si>
  <si>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</si>
  <si>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</si>
  <si>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</si>
  <si>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</si>
  <si>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</si>
  <si>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</si>
  <si>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</si>
  <si>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</si>
  <si>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</si>
  <si>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</si>
  <si>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</si>
  <si>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</si>
  <si>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</si>
  <si>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</si>
  <si>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 xml:space="preserve">____________________________________________________________                                 </t>
  </si>
  <si>
    <t>Vaida Skuodienė</t>
  </si>
  <si>
    <t>(pareigų pavadinimas)</t>
  </si>
  <si>
    <t>(parašas)</t>
  </si>
  <si>
    <t>(vardas ir pavardė)</t>
  </si>
  <si>
    <t xml:space="preserve">________________________________________________________                                     </t>
  </si>
  <si>
    <t>Viktorija Kaprizkina</t>
  </si>
  <si>
    <t xml:space="preserve">(pareigų pavadinimas)                   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</si>
  <si>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</si>
  <si>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</si>
  <si>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</si>
  <si>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</si>
  <si>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</si>
  <si>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</si>
  <si>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</si>
  <si>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</si>
  <si>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</si>
  <si>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</si>
  <si>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</si>
  <si>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</si>
  <si>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</si>
  <si>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</si>
  <si>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</si>
  <si>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</si>
  <si>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</si>
  <si>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</si>
  <si>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</si>
  <si>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</si>
  <si>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</si>
  <si>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</si>
  <si>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</si>
  <si>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</si>
  <si>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</si>
  <si>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</si>
  <si>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</si>
  <si>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</si>
  <si>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</si>
  <si>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</si>
  <si>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</si>
  <si>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</si>
  <si>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</si>
  <si>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</si>
  <si>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</si>
  <si>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</si>
  <si>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</si>
  <si>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</si>
  <si>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</si>
  <si>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</si>
  <si>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</si>
  <si>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</si>
  <si>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</si>
  <si>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</si>
  <si>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</si>
  <si>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</si>
  <si>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</si>
  <si>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</si>
  <si>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</si>
  <si>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</si>
  <si>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</si>
  <si>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</si>
  <si>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</si>
  <si>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</si>
  <si>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</si>
  <si>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</si>
  <si>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</si>
  <si>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</si>
  <si>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</si>
  <si>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</si>
  <si>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</si>
  <si>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</si>
  <si>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</si>
  <si>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</si>
  <si>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</si>
  <si>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</si>
  <si>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</si>
  <si>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</si>
  <si>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</si>
  <si>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</si>
  <si>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</si>
  <si>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</si>
  <si>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</si>
  <si>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</si>
  <si>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</si>
  <si>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</si>
  <si>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</si>
  <si>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</si>
  <si>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</si>
  <si>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</si>
  <si>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</si>
  <si>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</si>
  <si>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</si>
  <si>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</si>
  <si>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</si>
  <si>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</si>
  <si>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</si>
  <si>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</si>
  <si>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</si>
  <si>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</si>
  <si>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</si>
  <si>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</si>
  <si>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</si>
  <si>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</si>
  <si>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</si>
  <si>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</si>
  <si>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</si>
  <si>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</si>
  <si>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</si>
  <si>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</si>
  <si>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</si>
  <si>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</si>
  <si>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</si>
  <si>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</si>
  <si>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</si>
  <si>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</si>
  <si>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</si>
  <si>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</si>
  <si>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</si>
  <si>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</si>
  <si>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</si>
  <si>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</si>
  <si>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</si>
  <si>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</si>
  <si>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</si>
  <si>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</si>
  <si>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</si>
  <si>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</si>
  <si>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</si>
  <si>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</si>
  <si>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</si>
  <si>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</si>
  <si>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</si>
  <si>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</si>
  <si>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</si>
  <si>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</si>
  <si>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</si>
  <si>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P03</t>
  </si>
  <si>
    <t>P04</t>
  </si>
  <si>
    <t>P08</t>
  </si>
  <si>
    <t>P09</t>
  </si>
  <si>
    <t>P10</t>
  </si>
  <si>
    <t>P11</t>
  </si>
  <si>
    <t>P12</t>
  </si>
  <si>
    <t>P17</t>
  </si>
  <si>
    <t>P18</t>
  </si>
  <si>
    <t>P21</t>
  </si>
  <si>
    <t>P22</t>
  </si>
  <si>
    <t>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</si>
</sst>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6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20" fillId="0" borderId="0" xfId="0" applyFont="1"/>
    <xf numFmtId="0" fontId="19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2" fontId="19" fillId="34" borderId="12" xfId="0" applyNumberFormat="1" applyFont="1" applyFill="1" applyBorder="1" applyAlignment="1">
      <alignment horizontal="right" vertical="center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center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16" fontId="18" fillId="33" borderId="16" xfId="0" applyNumberFormat="1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left" vertical="center" wrapText="1"/>
    </xf>
    <xf numFmtId="16" fontId="18" fillId="33" borderId="12" xfId="0" applyNumberFormat="1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16" fontId="19" fillId="34" borderId="12" xfId="0" applyNumberFormat="1" applyFont="1" applyFill="1" applyBorder="1" applyAlignment="1">
      <alignment horizontal="center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 wrapText="1"/>
    </xf>
    <xf numFmtId="0" fontId="18" fillId="35" borderId="12" xfId="0" applyFont="1" applyFill="1" applyBorder="1" applyAlignment="1">
      <alignment horizontal="center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12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left" vertical="center" wrapText="1"/>
    </xf>
    <xf numFmtId="0" fontId="27" fillId="33" borderId="14" xfId="0" applyFont="1" applyFill="1" applyBorder="1" applyAlignment="1">
      <alignment horizontal="left" vertical="center"/>
    </xf>
    <xf numFmtId="0" fontId="27" fillId="33" borderId="16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16" fontId="18" fillId="33" borderId="14" xfId="0" applyNumberFormat="1" applyFont="1" applyFill="1" applyBorder="1" applyAlignment="1">
      <alignment horizontal="center" vertical="center" wrapText="1"/>
    </xf>
    <xf numFmtId="2" fontId="18" fillId="33" borderId="12" xfId="0" applyNumberFormat="1" applyFont="1" applyFill="1" applyBorder="1" applyAlignment="1">
      <alignment horizontal="right" vertical="center"/>
    </xf>
    <xf numFmtId="2" fontId="18" fillId="33" borderId="22" xfId="0" applyNumberFormat="1" applyFont="1" applyFill="1" applyBorder="1" applyAlignment="1">
      <alignment horizontal="right" vertical="center"/>
    </xf>
    <xf numFmtId="0" fontId="18" fillId="0" borderId="15" xfId="0" applyFont="1" applyBorder="1"/>
    <xf numFmtId="16" fontId="18" fillId="33" borderId="15" xfId="0" applyNumberFormat="1" applyFont="1" applyFill="1" applyBorder="1" applyAlignment="1">
      <alignment horizontal="center" vertical="center" wrapText="1"/>
    </xf>
    <xf numFmtId="2" fontId="18" fillId="33" borderId="20" xfId="0" applyNumberFormat="1" applyFont="1" applyFill="1" applyBorder="1" applyAlignment="1">
      <alignment horizontal="right" vertical="center"/>
    </xf>
    <xf numFmtId="0" fontId="19" fillId="34" borderId="19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 wrapText="1"/>
    </xf>
    <xf numFmtId="16" fontId="18" fillId="34" borderId="18" xfId="0" applyNumberFormat="1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vertical="center" wrapText="1"/>
    </xf>
    <xf numFmtId="0" fontId="18" fillId="33" borderId="16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2" fontId="19" fillId="35" borderId="12" xfId="0" applyNumberFormat="1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2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/>
    </xf>
    <xf numFmtId="0" fontId="21" fillId="34" borderId="12" xfId="0" applyFont="1" applyFill="1" applyBorder="1" applyAlignment="1">
      <alignment horizontal="center" vertical="center"/>
    </xf>
    <xf numFmtId="2" fontId="21" fillId="34" borderId="12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2" fontId="22" fillId="0" borderId="12" xfId="0" applyNumberFormat="1" applyFont="1" applyBorder="1" applyAlignment="1">
      <alignment horizontal="right" vertical="center"/>
    </xf>
    <xf numFmtId="2" fontId="22" fillId="33" borderId="18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/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2" fontId="21" fillId="0" borderId="12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2" fontId="21" fillId="33" borderId="18" xfId="0" applyNumberFormat="1" applyFont="1" applyFill="1" applyBorder="1" applyAlignment="1">
      <alignment horizontal="right" vertical="center"/>
    </xf>
    <xf numFmtId="0" fontId="22" fillId="0" borderId="10" xfId="0" applyFont="1" applyBorder="1" applyAlignment="1">
      <alignment wrapText="1"/>
    </xf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left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left" vertical="center" wrapText="1"/>
    </xf>
    <xf numFmtId="4" fontId="21" fillId="34" borderId="12" xfId="0" applyNumberFormat="1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vertical="center"/>
    </xf>
    <xf numFmtId="0" fontId="30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center" wrapText="1"/>
    </xf>
    <xf numFmtId="4" fontId="22" fillId="0" borderId="12" xfId="0" applyNumberFormat="1" applyFont="1" applyBorder="1" applyAlignment="1">
      <alignment horizontal="center" vertical="center" wrapText="1"/>
    </xf>
    <xf numFmtId="4" fontId="42" fillId="0" borderId="0" xfId="0" applyNumberFormat="1" applyFont="1" applyAlignment="1">
      <alignment vertical="center"/>
    </xf>
    <xf numFmtId="0" fontId="18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16" fontId="18" fillId="0" borderId="12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9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left" vertical="center" wrapText="1"/>
    </xf>
    <xf numFmtId="0" fontId="18" fillId="0" borderId="10" xfId="0" applyFont="1" applyBorder="1" applyAlignment="1">
      <alignment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left" vertical="center" wrapText="1"/>
    </xf>
    <xf numFmtId="0" fontId="19" fillId="35" borderId="15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34" borderId="14" xfId="0" applyFont="1" applyFill="1" applyBorder="1" applyAlignment="1">
      <alignment vertical="center" wrapText="1"/>
    </xf>
    <xf numFmtId="0" fontId="21" fillId="34" borderId="16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40" fillId="0" borderId="1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0" fillId="0" borderId="18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14" fontId="30" fillId="0" borderId="0" xfId="0" applyNumberFormat="1" applyFont="1" applyAlignment="1">
      <alignment vertical="center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6C899-3FDE-427C-AD6C-46B037E7FEE4}">
  <dimension ref="A1:I108"/>
  <sheetViews>
    <sheetView showGridLines="0" tabSelected="1" zoomScaleSheetLayoutView="100" workbookViewId="0">
      <selection activeCell="F61" sqref="F61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2" customWidth="1"/>
    <col min="4" max="4" width="2.7109375" style="2" customWidth="1"/>
    <col min="5" max="5" width="59" style="2" customWidth="1"/>
    <col min="6" max="6" width="7.7109375" style="2" customWidth="1"/>
    <col min="7" max="8" width="12.85546875" style="1" customWidth="1"/>
    <col min="9" max="9" width="5.28515625" style="1" customWidth="1"/>
    <col min="10" max="16384" width="9.7109375" style="1"/>
  </cols>
  <sheetData>
    <row r="1" spans="1:8" ht="30" customHeight="1">
      <c r="B1" s="146" t="s">
        <v>0</v>
      </c>
      <c r="C1" s="146"/>
      <c r="D1" s="146"/>
      <c r="E1" s="146"/>
      <c r="F1" s="146"/>
      <c r="G1" s="146"/>
      <c r="H1" s="146"/>
    </row>
    <row r="2" spans="1:8" ht="12.75" customHeight="1">
      <c r="A2" s="3"/>
      <c r="E2" s="147" t="s">
        <v>1</v>
      </c>
      <c r="F2" s="147"/>
      <c r="G2" s="147"/>
      <c r="H2" s="147"/>
    </row>
    <row r="3" spans="1:8" ht="13.35" customHeight="1">
      <c r="A3" s="3"/>
      <c r="E3" s="148" t="s">
        <v>2</v>
      </c>
      <c r="F3" s="148"/>
      <c r="G3" s="148"/>
      <c r="H3" s="148"/>
    </row>
    <row r="4" spans="1:8" ht="13.35" customHeight="1">
      <c r="A4" s="3"/>
    </row>
    <row r="5" spans="1:8" ht="13.35" customHeight="1">
      <c r="A5" s="3"/>
      <c r="B5" s="149" t="s">
        <v>3</v>
      </c>
      <c r="C5" s="149"/>
      <c r="D5" s="149"/>
      <c r="E5" s="149"/>
      <c r="F5" s="149"/>
      <c r="G5" s="149"/>
      <c r="H5" s="149"/>
    </row>
    <row r="6" spans="1:8" ht="25.5" customHeight="1">
      <c r="A6" s="3"/>
      <c r="B6" s="149"/>
      <c r="C6" s="149"/>
      <c r="D6" s="149"/>
      <c r="E6" s="149"/>
      <c r="F6" s="149"/>
      <c r="G6" s="149"/>
      <c r="H6" s="149"/>
    </row>
    <row r="7" spans="1:8" ht="15.6" customHeight="1">
      <c r="A7" s="3"/>
      <c r="B7" s="150" t="s">
        <v>4</v>
      </c>
      <c r="C7" s="150"/>
      <c r="D7" s="150"/>
      <c r="E7" s="150"/>
      <c r="F7" s="150"/>
      <c r="G7" s="150"/>
      <c r="H7" s="150"/>
    </row>
    <row r="8" spans="1:8" ht="13.35" customHeight="1">
      <c r="A8" s="3"/>
      <c r="B8" s="145" t="s">
        <v>5</v>
      </c>
      <c r="C8" s="145"/>
      <c r="D8" s="145"/>
      <c r="E8" s="145"/>
      <c r="F8" s="145"/>
      <c r="G8" s="145"/>
      <c r="H8" s="145"/>
    </row>
    <row r="9" spans="1:8" ht="12.75" customHeight="1">
      <c r="A9" s="3"/>
      <c r="B9" s="150" t="s">
        <v>6</v>
      </c>
      <c r="C9" s="150"/>
      <c r="D9" s="150"/>
      <c r="E9" s="150"/>
      <c r="F9" s="150"/>
      <c r="G9" s="150"/>
      <c r="H9" s="150"/>
    </row>
    <row r="10" spans="1:8" ht="13.35" customHeight="1">
      <c r="A10" s="3"/>
      <c r="B10" s="154" t="s">
        <v>7</v>
      </c>
      <c r="C10" s="154"/>
      <c r="D10" s="154"/>
      <c r="E10" s="154"/>
      <c r="F10" s="154"/>
      <c r="G10" s="154"/>
      <c r="H10" s="154"/>
    </row>
    <row r="11" spans="1:8" ht="13.35" customHeight="1">
      <c r="A11" s="3"/>
      <c r="B11" s="119"/>
      <c r="C11" s="119"/>
      <c r="D11" s="119"/>
      <c r="E11" s="119"/>
      <c r="F11" s="119"/>
      <c r="G11" s="119"/>
      <c r="H11" s="119"/>
    </row>
    <row r="12" spans="1:8" ht="13.35" customHeight="1">
      <c r="A12" s="3"/>
      <c r="B12" s="155"/>
      <c r="C12" s="155"/>
      <c r="D12" s="155"/>
      <c r="E12" s="155"/>
      <c r="F12" s="155"/>
    </row>
    <row r="13" spans="1:8" ht="13.35" customHeight="1">
      <c r="A13" s="3"/>
      <c r="B13" s="156" t="s">
        <v>8</v>
      </c>
      <c r="C13" s="156"/>
      <c r="D13" s="156"/>
      <c r="E13" s="156"/>
      <c r="F13" s="156"/>
      <c r="G13" s="156"/>
      <c r="H13" s="156"/>
    </row>
    <row r="14" spans="1:8" ht="13.35" customHeight="1">
      <c r="A14" s="3"/>
      <c r="B14" s="156" t="s">
        <v>9</v>
      </c>
      <c r="C14" s="156"/>
      <c r="D14" s="156"/>
      <c r="E14" s="156"/>
      <c r="F14" s="156"/>
      <c r="G14" s="156"/>
      <c r="H14" s="156"/>
    </row>
    <row r="15" spans="1:8" ht="13.35" customHeight="1">
      <c r="A15" s="3"/>
      <c r="B15" s="4"/>
      <c r="C15" s="5"/>
      <c r="D15" s="5"/>
      <c r="E15" s="5"/>
      <c r="F15" s="5"/>
      <c r="G15" s="6"/>
      <c r="H15" s="6"/>
    </row>
    <row r="16" spans="1:8" ht="13.35" customHeight="1">
      <c r="A16" s="3"/>
      <c r="B16" s="157" t="s">
        <v>10</v>
      </c>
      <c r="C16" s="157"/>
      <c r="D16" s="157"/>
      <c r="E16" s="157"/>
      <c r="F16" s="157"/>
      <c r="G16" s="157"/>
      <c r="H16" s="157"/>
    </row>
    <row r="17" spans="1:8" ht="13.35" customHeight="1">
      <c r="A17" s="3"/>
      <c r="B17" s="158" t="s">
        <v>11</v>
      </c>
      <c r="C17" s="158"/>
      <c r="D17" s="158"/>
      <c r="E17" s="158"/>
      <c r="F17" s="158"/>
      <c r="G17" s="158"/>
      <c r="H17" s="158"/>
    </row>
    <row r="18" spans="1:8" ht="12.75" customHeight="1">
      <c r="A18" s="3"/>
      <c r="B18" s="4"/>
      <c r="C18" s="7"/>
      <c r="D18" s="7"/>
      <c r="E18" s="159" t="s">
        <v>12</v>
      </c>
      <c r="F18" s="159"/>
      <c r="G18" s="159"/>
      <c r="H18" s="159"/>
    </row>
    <row r="19" spans="1:8" ht="67.5" customHeight="1">
      <c r="A19" s="3"/>
      <c r="B19" s="120" t="s">
        <v>13</v>
      </c>
      <c r="C19" s="160" t="s">
        <v>14</v>
      </c>
      <c r="D19" s="161"/>
      <c r="E19" s="162"/>
      <c r="F19" s="9" t="s">
        <v>15</v>
      </c>
      <c r="G19" s="8" t="s">
        <v>16</v>
      </c>
      <c r="H19" s="8" t="s">
        <v>17</v>
      </c>
    </row>
    <row r="20" spans="1:8" ht="12.75" customHeight="1">
      <c r="A20" s="3"/>
      <c r="B20" s="108">
        <v>1</v>
      </c>
      <c r="C20" s="163">
        <v>2</v>
      </c>
      <c r="D20" s="164"/>
      <c r="E20" s="165"/>
      <c r="F20" s="20">
        <v>3</v>
      </c>
      <c r="G20" s="16">
        <v>4</v>
      </c>
      <c r="H20" s="16">
        <v>5</v>
      </c>
    </row>
    <row r="21" spans="1:8" s="2" customFormat="1" ht="12.75" customHeight="1">
      <c r="A21" s="3"/>
      <c r="B21" s="10" t="s">
        <v>18</v>
      </c>
      <c r="C21" s="11" t="s">
        <v>19</v>
      </c>
      <c r="D21" s="12"/>
      <c r="E21" s="13"/>
      <c r="F21" s="14"/>
      <c r="G21" s="15">
        <f>SUM(G22,G27,G37,G38,G39)</f>
        <v>6402769.9799999995</v>
      </c>
      <c r="H21" s="15">
        <f>SUM(H22,H27,H37,H38,H39)</f>
        <v>903218.54999999981</v>
      </c>
    </row>
    <row r="22" spans="1:8" s="2" customFormat="1" ht="12.75" customHeight="1">
      <c r="A22" s="3"/>
      <c r="B22" s="16" t="s">
        <v>20</v>
      </c>
      <c r="C22" s="17" t="s">
        <v>21</v>
      </c>
      <c r="D22" s="18"/>
      <c r="E22" s="19"/>
      <c r="F22" s="20" t="s">
        <v>279</v>
      </c>
      <c r="G22" s="21">
        <f>SUM(G23:G26)</f>
        <v>816.75</v>
      </c>
      <c r="H22" s="21">
        <f>SUM(H23:H26)</f>
        <v>871.2</v>
      </c>
    </row>
    <row r="23" spans="1:8" s="2" customFormat="1" ht="12.75" customHeight="1">
      <c r="A23" s="3"/>
      <c r="B23" s="20" t="s">
        <v>22</v>
      </c>
      <c r="C23" s="22"/>
      <c r="D23" s="23" t="s">
        <v>23</v>
      </c>
      <c r="E23" s="24"/>
      <c r="F23" s="25"/>
      <c r="G23" s="21" t="s">
        <v>24</v>
      </c>
      <c r="H23" s="21" t="s">
        <v>24</v>
      </c>
    </row>
    <row r="24" spans="1:8" s="2" customFormat="1" ht="12.75" customHeight="1">
      <c r="A24" s="3"/>
      <c r="B24" s="20" t="s">
        <v>25</v>
      </c>
      <c r="C24" s="22"/>
      <c r="D24" s="23" t="s">
        <v>26</v>
      </c>
      <c r="E24" s="26"/>
      <c r="F24" s="27"/>
      <c r="G24" s="21">
        <v>0</v>
      </c>
      <c r="H24" s="21">
        <v>0</v>
      </c>
    </row>
    <row r="25" spans="1:8" s="2" customFormat="1" ht="12.75" customHeight="1">
      <c r="A25" s="3"/>
      <c r="B25" s="20" t="s">
        <v>27</v>
      </c>
      <c r="C25" s="22"/>
      <c r="D25" s="23" t="s">
        <v>28</v>
      </c>
      <c r="E25" s="26"/>
      <c r="F25" s="16"/>
      <c r="G25" s="21" t="s">
        <v>24</v>
      </c>
      <c r="H25" s="21" t="s">
        <v>24</v>
      </c>
    </row>
    <row r="26" spans="1:8" s="2" customFormat="1" ht="12.75" customHeight="1">
      <c r="A26" s="3"/>
      <c r="B26" s="20" t="s">
        <v>29</v>
      </c>
      <c r="C26" s="22"/>
      <c r="D26" s="23" t="s">
        <v>30</v>
      </c>
      <c r="E26" s="26"/>
      <c r="F26" s="27"/>
      <c r="G26" s="21">
        <v>816.75</v>
      </c>
      <c r="H26" s="21">
        <v>871.2</v>
      </c>
    </row>
    <row r="27" spans="1:8" s="2" customFormat="1" ht="12.75" customHeight="1">
      <c r="A27" s="3"/>
      <c r="B27" s="28" t="s">
        <v>31</v>
      </c>
      <c r="C27" s="29" t="s">
        <v>32</v>
      </c>
      <c r="D27" s="30"/>
      <c r="E27" s="31"/>
      <c r="F27" s="16" t="s">
        <v>280</v>
      </c>
      <c r="G27" s="21">
        <f>SUM(G28:G36)</f>
        <v>6401953.2299999995</v>
      </c>
      <c r="H27" s="21">
        <f>SUM(H28:H36)</f>
        <v>902347.34999999986</v>
      </c>
    </row>
    <row r="28" spans="1:8" s="2" customFormat="1" ht="12.75" customHeight="1">
      <c r="A28" s="3"/>
      <c r="B28" s="20" t="s">
        <v>33</v>
      </c>
      <c r="C28" s="22"/>
      <c r="D28" s="23" t="s">
        <v>34</v>
      </c>
      <c r="E28" s="26"/>
      <c r="F28" s="27"/>
      <c r="G28" s="21" t="s">
        <v>24</v>
      </c>
      <c r="H28" s="21" t="s">
        <v>24</v>
      </c>
    </row>
    <row r="29" spans="1:8" s="2" customFormat="1" ht="12.75" customHeight="1">
      <c r="A29" s="3"/>
      <c r="B29" s="20" t="s">
        <v>35</v>
      </c>
      <c r="C29" s="22"/>
      <c r="D29" s="23" t="s">
        <v>36</v>
      </c>
      <c r="E29" s="26"/>
      <c r="F29" s="27"/>
      <c r="G29" s="21">
        <v>635372.93999999994</v>
      </c>
      <c r="H29" s="21">
        <v>637953.37</v>
      </c>
    </row>
    <row r="30" spans="1:8" s="2" customFormat="1" ht="12.75" customHeight="1">
      <c r="A30" s="3"/>
      <c r="B30" s="20" t="s">
        <v>37</v>
      </c>
      <c r="C30" s="22"/>
      <c r="D30" s="23" t="s">
        <v>38</v>
      </c>
      <c r="E30" s="26"/>
      <c r="F30" s="27"/>
      <c r="G30" s="21">
        <v>1814.79</v>
      </c>
      <c r="H30" s="21">
        <v>1860.12</v>
      </c>
    </row>
    <row r="31" spans="1:8" s="2" customFormat="1" ht="12.75" customHeight="1">
      <c r="A31" s="3"/>
      <c r="B31" s="20" t="s">
        <v>39</v>
      </c>
      <c r="C31" s="22"/>
      <c r="D31" s="23" t="s">
        <v>40</v>
      </c>
      <c r="E31" s="26"/>
      <c r="F31" s="27"/>
      <c r="G31" s="21">
        <v>65230.82</v>
      </c>
      <c r="H31" s="21">
        <v>67076.97</v>
      </c>
    </row>
    <row r="32" spans="1:8" s="2" customFormat="1" ht="12.75" customHeight="1">
      <c r="A32" s="3"/>
      <c r="B32" s="20" t="s">
        <v>41</v>
      </c>
      <c r="C32" s="22"/>
      <c r="D32" s="23" t="s">
        <v>42</v>
      </c>
      <c r="E32" s="26"/>
      <c r="F32" s="27"/>
      <c r="G32" s="21">
        <v>194869.61</v>
      </c>
      <c r="H32" s="21">
        <v>8108.25</v>
      </c>
    </row>
    <row r="33" spans="1:8" s="2" customFormat="1" ht="12.75" customHeight="1">
      <c r="A33" s="3"/>
      <c r="B33" s="20" t="s">
        <v>43</v>
      </c>
      <c r="C33" s="22"/>
      <c r="D33" s="23" t="s">
        <v>44</v>
      </c>
      <c r="E33" s="26"/>
      <c r="F33" s="27"/>
      <c r="G33" s="21">
        <v>90100.36</v>
      </c>
      <c r="H33" s="21">
        <v>95014.93</v>
      </c>
    </row>
    <row r="34" spans="1:8" s="2" customFormat="1" ht="12.75" customHeight="1">
      <c r="A34" s="3"/>
      <c r="B34" s="20" t="s">
        <v>45</v>
      </c>
      <c r="C34" s="22"/>
      <c r="D34" s="23" t="s">
        <v>46</v>
      </c>
      <c r="E34" s="26"/>
      <c r="F34" s="27"/>
      <c r="G34" s="21">
        <v>724403.99</v>
      </c>
      <c r="H34" s="21">
        <v>92333.71</v>
      </c>
    </row>
    <row r="35" spans="1:8" s="2" customFormat="1" ht="12.75" customHeight="1">
      <c r="A35" s="3"/>
      <c r="B35" s="20" t="s">
        <v>47</v>
      </c>
      <c r="C35" s="121"/>
      <c r="D35" s="122" t="s">
        <v>48</v>
      </c>
      <c r="E35" s="123"/>
      <c r="F35" s="27"/>
      <c r="G35" s="21" t="s">
        <v>24</v>
      </c>
      <c r="H35" s="21" t="s">
        <v>24</v>
      </c>
    </row>
    <row r="36" spans="1:8" s="2" customFormat="1" ht="12.75" customHeight="1">
      <c r="A36" s="3"/>
      <c r="B36" s="20" t="s">
        <v>49</v>
      </c>
      <c r="C36" s="22"/>
      <c r="D36" s="23" t="s">
        <v>50</v>
      </c>
      <c r="E36" s="26"/>
      <c r="F36" s="16"/>
      <c r="G36" s="21">
        <v>4690160.72</v>
      </c>
      <c r="H36" s="21">
        <v>0</v>
      </c>
    </row>
    <row r="37" spans="1:8" s="2" customFormat="1" ht="12.75" customHeight="1">
      <c r="A37" s="3"/>
      <c r="B37" s="16" t="s">
        <v>51</v>
      </c>
      <c r="C37" s="32" t="s">
        <v>52</v>
      </c>
      <c r="D37" s="32"/>
      <c r="E37" s="33"/>
      <c r="F37" s="16"/>
      <c r="G37" s="21" t="s">
        <v>24</v>
      </c>
      <c r="H37" s="21" t="s">
        <v>24</v>
      </c>
    </row>
    <row r="38" spans="1:8" s="2" customFormat="1" ht="12.75" customHeight="1">
      <c r="A38" s="3"/>
      <c r="B38" s="16" t="s">
        <v>53</v>
      </c>
      <c r="C38" s="32" t="s">
        <v>54</v>
      </c>
      <c r="D38" s="32"/>
      <c r="E38" s="33"/>
      <c r="F38" s="27"/>
      <c r="G38" s="21" t="s">
        <v>24</v>
      </c>
      <c r="H38" s="21" t="s">
        <v>24</v>
      </c>
    </row>
    <row r="39" spans="1:8" s="2" customFormat="1" ht="12.75" customHeight="1">
      <c r="A39" s="3"/>
      <c r="B39" s="16" t="s">
        <v>55</v>
      </c>
      <c r="C39" s="32" t="s">
        <v>56</v>
      </c>
      <c r="D39" s="22"/>
      <c r="E39" s="34"/>
      <c r="F39" s="27"/>
      <c r="G39" s="21" t="s">
        <v>24</v>
      </c>
      <c r="H39" s="21" t="s">
        <v>24</v>
      </c>
    </row>
    <row r="40" spans="1:8" s="2" customFormat="1" ht="12.75" customHeight="1">
      <c r="A40" s="3"/>
      <c r="B40" s="10" t="s">
        <v>57</v>
      </c>
      <c r="C40" s="11" t="s">
        <v>58</v>
      </c>
      <c r="D40" s="12"/>
      <c r="E40" s="13"/>
      <c r="F40" s="35"/>
      <c r="G40" s="36" t="s">
        <v>24</v>
      </c>
      <c r="H40" s="36" t="s">
        <v>24</v>
      </c>
    </row>
    <row r="41" spans="1:8" s="2" customFormat="1" ht="12.75" customHeight="1">
      <c r="A41" s="3"/>
      <c r="B41" s="10" t="s">
        <v>59</v>
      </c>
      <c r="C41" s="11" t="s">
        <v>60</v>
      </c>
      <c r="D41" s="12"/>
      <c r="E41" s="13"/>
      <c r="F41" s="37"/>
      <c r="G41" s="15">
        <f>SUM(G42,G43,G44,G50,G51)</f>
        <v>137897.37</v>
      </c>
      <c r="H41" s="15">
        <f>SUM(H42,H43,H44,H50,H51)</f>
        <v>128316.13999999998</v>
      </c>
    </row>
    <row r="42" spans="1:8" s="2" customFormat="1" ht="12.75" customHeight="1">
      <c r="A42" s="3"/>
      <c r="B42" s="108" t="s">
        <v>61</v>
      </c>
      <c r="C42" s="124" t="s">
        <v>62</v>
      </c>
      <c r="D42" s="121"/>
      <c r="E42" s="125"/>
      <c r="F42" s="16" t="s">
        <v>281</v>
      </c>
      <c r="G42" s="21">
        <v>1544.2</v>
      </c>
      <c r="H42" s="21">
        <v>1609.48</v>
      </c>
    </row>
    <row r="43" spans="1:8" s="2" customFormat="1" ht="12.75" customHeight="1">
      <c r="A43" s="3"/>
      <c r="B43" s="108" t="s">
        <v>63</v>
      </c>
      <c r="C43" s="126" t="s">
        <v>64</v>
      </c>
      <c r="D43" s="127"/>
      <c r="E43" s="128"/>
      <c r="F43" s="16" t="s">
        <v>282</v>
      </c>
      <c r="G43" s="21">
        <v>4037.76</v>
      </c>
      <c r="H43" s="21">
        <v>3560.31</v>
      </c>
    </row>
    <row r="44" spans="1:8" s="2" customFormat="1" ht="12.75" customHeight="1">
      <c r="A44" s="3"/>
      <c r="B44" s="108" t="s">
        <v>65</v>
      </c>
      <c r="C44" s="129" t="s">
        <v>66</v>
      </c>
      <c r="D44" s="130"/>
      <c r="E44" s="131"/>
      <c r="F44" s="16" t="s">
        <v>283</v>
      </c>
      <c r="G44" s="21">
        <f>SUM(G45:G49)</f>
        <v>108744.5</v>
      </c>
      <c r="H44" s="21">
        <f>SUM(H45:H49)</f>
        <v>85382.15</v>
      </c>
    </row>
    <row r="45" spans="1:8" s="2" customFormat="1" ht="12.75" customHeight="1">
      <c r="A45" s="3"/>
      <c r="B45" s="132" t="s">
        <v>67</v>
      </c>
      <c r="C45" s="130"/>
      <c r="D45" s="133" t="s">
        <v>68</v>
      </c>
      <c r="E45" s="134"/>
      <c r="F45" s="16"/>
      <c r="G45" s="21" t="s">
        <v>24</v>
      </c>
      <c r="H45" s="21" t="s">
        <v>24</v>
      </c>
    </row>
    <row r="46" spans="1:8" s="2" customFormat="1" ht="12.75" customHeight="1">
      <c r="A46" s="3"/>
      <c r="B46" s="132" t="s">
        <v>69</v>
      </c>
      <c r="C46" s="121"/>
      <c r="D46" s="122" t="s">
        <v>70</v>
      </c>
      <c r="E46" s="123"/>
      <c r="F46" s="16"/>
      <c r="G46" s="21">
        <v>70381.69</v>
      </c>
      <c r="H46" s="21">
        <v>70863.44</v>
      </c>
    </row>
    <row r="47" spans="1:8" s="2" customFormat="1" ht="12.75" customHeight="1">
      <c r="A47" s="3"/>
      <c r="B47" s="135" t="s">
        <v>71</v>
      </c>
      <c r="C47" s="121"/>
      <c r="D47" s="122" t="s">
        <v>72</v>
      </c>
      <c r="E47" s="136"/>
      <c r="F47" s="137"/>
      <c r="G47" s="21">
        <v>31014.51</v>
      </c>
      <c r="H47" s="21">
        <v>0</v>
      </c>
    </row>
    <row r="48" spans="1:8" s="2" customFormat="1" ht="12.75" customHeight="1">
      <c r="A48" s="3"/>
      <c r="B48" s="132" t="s">
        <v>73</v>
      </c>
      <c r="C48" s="121"/>
      <c r="D48" s="166" t="s">
        <v>74</v>
      </c>
      <c r="E48" s="167"/>
      <c r="F48" s="16"/>
      <c r="G48" s="21">
        <v>7348.3</v>
      </c>
      <c r="H48" s="21">
        <v>14009.65</v>
      </c>
    </row>
    <row r="49" spans="1:8" s="2" customFormat="1" ht="12.75" customHeight="1">
      <c r="A49" s="3"/>
      <c r="B49" s="132" t="s">
        <v>75</v>
      </c>
      <c r="C49" s="121"/>
      <c r="D49" s="122" t="s">
        <v>76</v>
      </c>
      <c r="E49" s="123"/>
      <c r="F49" s="16"/>
      <c r="G49" s="21">
        <v>0</v>
      </c>
      <c r="H49" s="21">
        <v>509.06</v>
      </c>
    </row>
    <row r="50" spans="1:8" s="2" customFormat="1" ht="12.75" customHeight="1">
      <c r="A50" s="3"/>
      <c r="B50" s="108" t="s">
        <v>77</v>
      </c>
      <c r="C50" s="124" t="s">
        <v>78</v>
      </c>
      <c r="D50" s="124"/>
      <c r="E50" s="125"/>
      <c r="F50" s="16"/>
      <c r="G50" s="21" t="s">
        <v>24</v>
      </c>
      <c r="H50" s="21" t="s">
        <v>24</v>
      </c>
    </row>
    <row r="51" spans="1:8" s="2" customFormat="1" ht="12.75" customHeight="1">
      <c r="A51" s="3"/>
      <c r="B51" s="108" t="s">
        <v>79</v>
      </c>
      <c r="C51" s="124" t="s">
        <v>80</v>
      </c>
      <c r="D51" s="124"/>
      <c r="E51" s="125"/>
      <c r="F51" s="16" t="s">
        <v>284</v>
      </c>
      <c r="G51" s="21">
        <v>23570.91</v>
      </c>
      <c r="H51" s="21">
        <v>37764.199999999997</v>
      </c>
    </row>
    <row r="52" spans="1:8" s="2" customFormat="1" ht="12.75" customHeight="1">
      <c r="A52" s="3"/>
      <c r="B52" s="38" t="s">
        <v>81</v>
      </c>
      <c r="C52" s="39" t="s">
        <v>82</v>
      </c>
      <c r="D52" s="40"/>
      <c r="E52" s="41"/>
      <c r="F52" s="42"/>
      <c r="G52" s="43">
        <f>SUM(G21,G40,G41)</f>
        <v>6540667.3499999996</v>
      </c>
      <c r="H52" s="43">
        <f>SUM(H21,H40,H41)</f>
        <v>1031534.6899999998</v>
      </c>
    </row>
    <row r="53" spans="1:8" s="2" customFormat="1" ht="12.75" customHeight="1">
      <c r="A53" s="3"/>
      <c r="B53" s="10" t="s">
        <v>83</v>
      </c>
      <c r="C53" s="11" t="s">
        <v>84</v>
      </c>
      <c r="D53" s="11"/>
      <c r="E53" s="44"/>
      <c r="F53" s="37" t="s">
        <v>285</v>
      </c>
      <c r="G53" s="15">
        <f>SUM(G54:G58)</f>
        <v>6413816.1799999997</v>
      </c>
      <c r="H53" s="15">
        <f>SUM(H54:H58)</f>
        <v>914716.36</v>
      </c>
    </row>
    <row r="54" spans="1:8" s="2" customFormat="1" ht="12.75" customHeight="1">
      <c r="A54" s="3"/>
      <c r="B54" s="16" t="s">
        <v>85</v>
      </c>
      <c r="C54" s="32" t="s">
        <v>86</v>
      </c>
      <c r="D54" s="32"/>
      <c r="E54" s="33"/>
      <c r="F54" s="16"/>
      <c r="G54" s="21">
        <v>1134154.54</v>
      </c>
      <c r="H54" s="21">
        <v>27320.09</v>
      </c>
    </row>
    <row r="55" spans="1:8" s="2" customFormat="1" ht="12.75" customHeight="1">
      <c r="A55" s="3"/>
      <c r="B55" s="28" t="s">
        <v>87</v>
      </c>
      <c r="C55" s="29" t="s">
        <v>88</v>
      </c>
      <c r="D55" s="30"/>
      <c r="E55" s="31"/>
      <c r="F55" s="28"/>
      <c r="G55" s="21">
        <v>5093956.4800000004</v>
      </c>
      <c r="H55" s="21">
        <v>709401.92</v>
      </c>
    </row>
    <row r="56" spans="1:8" s="2" customFormat="1" ht="12.75" customHeight="1">
      <c r="A56" s="3"/>
      <c r="B56" s="16" t="s">
        <v>89</v>
      </c>
      <c r="C56" s="151" t="s">
        <v>90</v>
      </c>
      <c r="D56" s="152"/>
      <c r="E56" s="153"/>
      <c r="F56" s="16"/>
      <c r="G56" s="21">
        <v>176734.47</v>
      </c>
      <c r="H56" s="21">
        <v>175551.59</v>
      </c>
    </row>
    <row r="57" spans="1:8" s="2" customFormat="1" ht="12.75" customHeight="1">
      <c r="A57" s="3"/>
      <c r="B57" s="16" t="s">
        <v>91</v>
      </c>
      <c r="C57" s="151" t="s">
        <v>92</v>
      </c>
      <c r="D57" s="152"/>
      <c r="E57" s="153"/>
      <c r="F57" s="16"/>
      <c r="G57" s="21">
        <v>6538.76</v>
      </c>
      <c r="H57" s="21" t="s">
        <v>24</v>
      </c>
    </row>
    <row r="58" spans="1:8" s="2" customFormat="1" ht="12.75" customHeight="1">
      <c r="A58" s="3"/>
      <c r="B58" s="16" t="s">
        <v>93</v>
      </c>
      <c r="C58" s="32" t="s">
        <v>94</v>
      </c>
      <c r="D58" s="22"/>
      <c r="E58" s="34"/>
      <c r="F58" s="16"/>
      <c r="G58" s="21">
        <v>2431.9299999999998</v>
      </c>
      <c r="H58" s="21">
        <v>2442.7600000000002</v>
      </c>
    </row>
    <row r="59" spans="1:8" s="2" customFormat="1" ht="12.75" customHeight="1">
      <c r="A59" s="3"/>
      <c r="B59" s="10" t="s">
        <v>95</v>
      </c>
      <c r="C59" s="11" t="s">
        <v>96</v>
      </c>
      <c r="D59" s="12"/>
      <c r="E59" s="13"/>
      <c r="F59" s="37"/>
      <c r="G59" s="15">
        <f>SUM(G60,G61,G64)</f>
        <v>76879.77</v>
      </c>
      <c r="H59" s="15">
        <f>SUM(H60,H61,H64)</f>
        <v>77987.53</v>
      </c>
    </row>
    <row r="60" spans="1:8" s="2" customFormat="1" ht="12.75" customHeight="1">
      <c r="A60" s="3"/>
      <c r="B60" s="20" t="s">
        <v>97</v>
      </c>
      <c r="C60" s="22" t="s">
        <v>98</v>
      </c>
      <c r="D60" s="23"/>
      <c r="E60" s="24"/>
      <c r="F60" s="16" t="s">
        <v>290</v>
      </c>
      <c r="G60" s="21">
        <v>11639.64</v>
      </c>
      <c r="H60" s="21">
        <v>11639.64</v>
      </c>
    </row>
    <row r="61" spans="1:8" s="2" customFormat="1" ht="12.75" customHeight="1">
      <c r="A61" s="3"/>
      <c r="B61" s="16" t="s">
        <v>99</v>
      </c>
      <c r="C61" s="17" t="s">
        <v>100</v>
      </c>
      <c r="D61" s="45"/>
      <c r="E61" s="46"/>
      <c r="F61" s="16"/>
      <c r="G61" s="21">
        <f>SUM(G62:G63)</f>
        <v>0</v>
      </c>
      <c r="H61" s="21">
        <f>SUM(H62:H63)</f>
        <v>0</v>
      </c>
    </row>
    <row r="62" spans="1:8" s="2" customFormat="1" ht="13.35" customHeight="1">
      <c r="A62" s="3"/>
      <c r="B62" s="20" t="s">
        <v>101</v>
      </c>
      <c r="C62" s="47"/>
      <c r="D62" s="23" t="s">
        <v>102</v>
      </c>
      <c r="E62" s="48"/>
      <c r="F62" s="16"/>
      <c r="G62" s="21" t="s">
        <v>24</v>
      </c>
      <c r="H62" s="21" t="s">
        <v>24</v>
      </c>
    </row>
    <row r="63" spans="1:8" s="2" customFormat="1" ht="12.75" customHeight="1">
      <c r="A63" s="3"/>
      <c r="B63" s="20" t="s">
        <v>103</v>
      </c>
      <c r="C63" s="22"/>
      <c r="D63" s="23" t="s">
        <v>104</v>
      </c>
      <c r="E63" s="26"/>
      <c r="F63" s="27"/>
      <c r="G63" s="21" t="s">
        <v>24</v>
      </c>
      <c r="H63" s="21" t="s">
        <v>24</v>
      </c>
    </row>
    <row r="64" spans="1:8" s="118" customFormat="1" ht="12.75" customHeight="1">
      <c r="A64" s="3"/>
      <c r="B64" s="108" t="s">
        <v>105</v>
      </c>
      <c r="C64" s="138" t="s">
        <v>106</v>
      </c>
      <c r="D64" s="139"/>
      <c r="E64" s="140"/>
      <c r="F64" s="108" t="s">
        <v>286</v>
      </c>
      <c r="G64" s="21">
        <f>SUM(G65:G68,G69:G69)</f>
        <v>65240.130000000005</v>
      </c>
      <c r="H64" s="21">
        <f>SUM(H65:H68,H69:H69)</f>
        <v>66347.89</v>
      </c>
    </row>
    <row r="65" spans="1:8" s="2" customFormat="1" ht="12.75" customHeight="1">
      <c r="A65" s="3"/>
      <c r="B65" s="20" t="s">
        <v>107</v>
      </c>
      <c r="C65" s="22"/>
      <c r="D65" s="23" t="s">
        <v>108</v>
      </c>
      <c r="E65" s="24"/>
      <c r="F65" s="16"/>
      <c r="G65" s="21" t="s">
        <v>24</v>
      </c>
      <c r="H65" s="21" t="s">
        <v>24</v>
      </c>
    </row>
    <row r="66" spans="1:8" s="2" customFormat="1" ht="12.75" customHeight="1">
      <c r="A66" s="3"/>
      <c r="B66" s="20" t="s">
        <v>109</v>
      </c>
      <c r="C66" s="47"/>
      <c r="D66" s="23" t="s">
        <v>110</v>
      </c>
      <c r="E66" s="48"/>
      <c r="F66" s="16"/>
      <c r="G66" s="21" t="s">
        <v>24</v>
      </c>
      <c r="H66" s="21" t="s">
        <v>24</v>
      </c>
    </row>
    <row r="67" spans="1:8" s="2" customFormat="1" ht="13.35" customHeight="1">
      <c r="A67" s="3"/>
      <c r="B67" s="20" t="s">
        <v>111</v>
      </c>
      <c r="C67" s="47"/>
      <c r="D67" s="23" t="s">
        <v>112</v>
      </c>
      <c r="E67" s="48"/>
      <c r="F67" s="16"/>
      <c r="G67" s="21">
        <v>11736.2</v>
      </c>
      <c r="H67" s="21">
        <v>8151.53</v>
      </c>
    </row>
    <row r="68" spans="1:8" s="2" customFormat="1" ht="13.35" customHeight="1">
      <c r="A68" s="3"/>
      <c r="B68" s="49" t="s">
        <v>113</v>
      </c>
      <c r="C68" s="130"/>
      <c r="D68" s="23" t="s">
        <v>114</v>
      </c>
      <c r="E68" s="26"/>
      <c r="F68" s="16"/>
      <c r="G68" s="21">
        <v>0</v>
      </c>
      <c r="H68" s="21">
        <v>0</v>
      </c>
    </row>
    <row r="69" spans="1:8" s="2" customFormat="1" ht="12.75" customHeight="1">
      <c r="A69" s="3"/>
      <c r="B69" s="20" t="s">
        <v>115</v>
      </c>
      <c r="C69" s="22"/>
      <c r="D69" s="23" t="s">
        <v>116</v>
      </c>
      <c r="E69" s="26"/>
      <c r="F69" s="27"/>
      <c r="G69" s="21">
        <f>SUM(G70,G71)</f>
        <v>53503.93</v>
      </c>
      <c r="H69" s="21">
        <f>SUM(H70,H71)</f>
        <v>58196.36</v>
      </c>
    </row>
    <row r="70" spans="1:8" s="2" customFormat="1" ht="12.75" customHeight="1">
      <c r="A70" s="3"/>
      <c r="B70" s="20" t="s">
        <v>117</v>
      </c>
      <c r="C70" s="50"/>
      <c r="D70" s="51"/>
      <c r="E70" s="67" t="s">
        <v>118</v>
      </c>
      <c r="F70" s="52"/>
      <c r="G70" s="53">
        <v>0</v>
      </c>
      <c r="H70" s="54">
        <v>0</v>
      </c>
    </row>
    <row r="71" spans="1:8" s="2" customFormat="1" ht="12.75" customHeight="1">
      <c r="A71" s="3"/>
      <c r="B71" s="20" t="s">
        <v>119</v>
      </c>
      <c r="C71" s="50"/>
      <c r="D71" s="51"/>
      <c r="E71" s="55" t="s">
        <v>120</v>
      </c>
      <c r="F71" s="56"/>
      <c r="G71" s="57">
        <v>53503.93</v>
      </c>
      <c r="H71" s="21">
        <v>58196.36</v>
      </c>
    </row>
    <row r="72" spans="1:8" s="2" customFormat="1" ht="12.75" customHeight="1">
      <c r="A72" s="3"/>
      <c r="B72" s="10" t="s">
        <v>121</v>
      </c>
      <c r="C72" s="58" t="s">
        <v>122</v>
      </c>
      <c r="D72" s="59"/>
      <c r="E72" s="60"/>
      <c r="F72" s="61" t="s">
        <v>287</v>
      </c>
      <c r="G72" s="15">
        <f>SUM(G73,G74,G79)</f>
        <v>49971.4</v>
      </c>
      <c r="H72" s="15">
        <f>SUM(H73,H74,H79)</f>
        <v>38830.800000000003</v>
      </c>
    </row>
    <row r="73" spans="1:8" s="2" customFormat="1" ht="12.75" customHeight="1">
      <c r="A73" s="3"/>
      <c r="B73" s="16" t="s">
        <v>123</v>
      </c>
      <c r="C73" s="17" t="s">
        <v>124</v>
      </c>
      <c r="D73" s="45"/>
      <c r="E73" s="46"/>
      <c r="F73" s="62"/>
      <c r="G73" s="54" t="s">
        <v>24</v>
      </c>
      <c r="H73" s="21" t="s">
        <v>24</v>
      </c>
    </row>
    <row r="74" spans="1:8" s="2" customFormat="1" ht="12.75" customHeight="1">
      <c r="A74" s="3"/>
      <c r="B74" s="16" t="s">
        <v>125</v>
      </c>
      <c r="C74" s="17" t="s">
        <v>126</v>
      </c>
      <c r="D74" s="45"/>
      <c r="E74" s="46"/>
      <c r="F74" s="28"/>
      <c r="G74" s="21">
        <f>SUM(G75,G76)</f>
        <v>0</v>
      </c>
      <c r="H74" s="21">
        <f>SUM(H75,H76)</f>
        <v>0</v>
      </c>
    </row>
    <row r="75" spans="1:8" s="2" customFormat="1" ht="12.75" customHeight="1">
      <c r="A75" s="3"/>
      <c r="B75" s="20" t="s">
        <v>127</v>
      </c>
      <c r="C75" s="22"/>
      <c r="D75" s="23" t="s">
        <v>128</v>
      </c>
      <c r="E75" s="26"/>
      <c r="F75" s="16"/>
      <c r="G75" s="21" t="s">
        <v>24</v>
      </c>
      <c r="H75" s="21" t="s">
        <v>24</v>
      </c>
    </row>
    <row r="76" spans="1:8" s="2" customFormat="1" ht="12.75" customHeight="1">
      <c r="A76" s="3"/>
      <c r="B76" s="20" t="s">
        <v>129</v>
      </c>
      <c r="C76" s="22"/>
      <c r="D76" s="23" t="s">
        <v>130</v>
      </c>
      <c r="E76" s="26"/>
      <c r="F76" s="16"/>
      <c r="G76" s="21" t="s">
        <v>24</v>
      </c>
      <c r="H76" s="21" t="s">
        <v>24</v>
      </c>
    </row>
    <row r="77" spans="1:8" s="2" customFormat="1" ht="12.75" customHeight="1">
      <c r="A77" s="3"/>
      <c r="B77" s="16" t="s">
        <v>131</v>
      </c>
      <c r="C77" s="63"/>
      <c r="D77" s="63" t="s">
        <v>132</v>
      </c>
      <c r="E77" s="26"/>
      <c r="F77" s="16"/>
      <c r="G77" s="21" t="s">
        <v>24</v>
      </c>
      <c r="H77" s="21" t="s">
        <v>24</v>
      </c>
    </row>
    <row r="78" spans="1:8" s="2" customFormat="1" ht="12.75" customHeight="1">
      <c r="A78" s="3"/>
      <c r="B78" s="16" t="s">
        <v>133</v>
      </c>
      <c r="C78" s="63"/>
      <c r="D78" s="63" t="s">
        <v>134</v>
      </c>
      <c r="E78" s="26"/>
      <c r="F78" s="16"/>
      <c r="G78" s="21" t="s">
        <v>24</v>
      </c>
      <c r="H78" s="21" t="s">
        <v>24</v>
      </c>
    </row>
    <row r="79" spans="1:8" s="2" customFormat="1" ht="12.75" customHeight="1">
      <c r="A79" s="3"/>
      <c r="B79" s="28" t="s">
        <v>135</v>
      </c>
      <c r="C79" s="29" t="s">
        <v>136</v>
      </c>
      <c r="D79" s="30"/>
      <c r="E79" s="31"/>
      <c r="F79" s="16"/>
      <c r="G79" s="21">
        <f>SUM(G80:G81)</f>
        <v>49971.4</v>
      </c>
      <c r="H79" s="21">
        <f>SUM(H80:H81)</f>
        <v>38830.800000000003</v>
      </c>
    </row>
    <row r="80" spans="1:8" s="2" customFormat="1" ht="26.25" customHeight="1">
      <c r="A80" s="3"/>
      <c r="B80" s="20" t="s">
        <v>137</v>
      </c>
      <c r="C80" s="64"/>
      <c r="D80" s="152" t="s">
        <v>138</v>
      </c>
      <c r="E80" s="153"/>
      <c r="F80" s="27"/>
      <c r="G80" s="21">
        <v>49971.4</v>
      </c>
      <c r="H80" s="21">
        <v>38830.800000000003</v>
      </c>
    </row>
    <row r="81" spans="1:9" s="2" customFormat="1" ht="12.75" customHeight="1">
      <c r="A81" s="3"/>
      <c r="B81" s="108" t="s">
        <v>139</v>
      </c>
      <c r="C81" s="136"/>
      <c r="D81" s="136" t="s">
        <v>140</v>
      </c>
      <c r="E81" s="141"/>
      <c r="F81" s="16"/>
      <c r="G81" s="21" t="s">
        <v>24</v>
      </c>
      <c r="H81" s="21" t="s">
        <v>24</v>
      </c>
    </row>
    <row r="82" spans="1:9" s="2" customFormat="1" ht="25.5" customHeight="1">
      <c r="A82" s="3"/>
      <c r="B82" s="38" t="s">
        <v>141</v>
      </c>
      <c r="C82" s="168" t="s">
        <v>142</v>
      </c>
      <c r="D82" s="169"/>
      <c r="E82" s="170"/>
      <c r="F82" s="42"/>
      <c r="G82" s="65">
        <f>SUM(G53,G59,G72)</f>
        <v>6540667.3499999996</v>
      </c>
      <c r="H82" s="65">
        <f>SUM(H53,H59,H72)</f>
        <v>1031534.6900000001</v>
      </c>
    </row>
    <row r="83" spans="1:9" s="2" customFormat="1" ht="24.75" customHeight="1">
      <c r="A83" s="3"/>
      <c r="B83" s="171" t="s">
        <v>143</v>
      </c>
      <c r="C83" s="171"/>
      <c r="D83" s="171"/>
      <c r="E83" s="171"/>
      <c r="F83" s="171"/>
      <c r="G83" s="171"/>
      <c r="H83" s="171"/>
      <c r="I83" s="142"/>
    </row>
    <row r="84" spans="1:9" s="2" customFormat="1" ht="15.75" customHeight="1">
      <c r="A84" s="3"/>
      <c r="B84" s="143"/>
      <c r="C84" s="143"/>
      <c r="D84" s="143"/>
      <c r="E84" s="143"/>
      <c r="F84" s="143"/>
      <c r="G84" s="143"/>
      <c r="H84" s="143"/>
      <c r="I84" s="143"/>
    </row>
    <row r="85" spans="1:9" s="2" customFormat="1" ht="12.75" customHeight="1">
      <c r="A85" s="3"/>
      <c r="B85" s="147" t="s">
        <v>144</v>
      </c>
      <c r="C85" s="147"/>
      <c r="D85" s="147"/>
      <c r="E85" s="147"/>
      <c r="F85" s="66"/>
      <c r="G85" s="172" t="s">
        <v>145</v>
      </c>
      <c r="H85" s="172"/>
    </row>
    <row r="86" spans="1:9" s="2" customFormat="1" ht="12.75" customHeight="1">
      <c r="A86" s="3"/>
      <c r="B86" s="148" t="s">
        <v>146</v>
      </c>
      <c r="C86" s="148"/>
      <c r="D86" s="148"/>
      <c r="E86" s="148"/>
      <c r="F86" s="2" t="s">
        <v>147</v>
      </c>
      <c r="G86" s="173" t="s">
        <v>148</v>
      </c>
      <c r="H86" s="173"/>
    </row>
    <row r="87" spans="1:9" s="2" customFormat="1" ht="13.35" customHeight="1">
      <c r="A87" s="3"/>
      <c r="B87" s="7"/>
      <c r="C87" s="7"/>
      <c r="D87" s="7"/>
      <c r="E87" s="7"/>
      <c r="F87" s="7"/>
      <c r="G87" s="7"/>
      <c r="H87" s="7"/>
    </row>
    <row r="88" spans="1:9" s="2" customFormat="1" ht="12.75" customHeight="1">
      <c r="A88" s="3"/>
      <c r="B88" s="174" t="s">
        <v>149</v>
      </c>
      <c r="C88" s="174"/>
      <c r="D88" s="174"/>
      <c r="E88" s="174"/>
      <c r="F88" s="144"/>
      <c r="G88" s="175" t="s">
        <v>150</v>
      </c>
      <c r="H88" s="175"/>
    </row>
    <row r="89" spans="1:9" s="2" customFormat="1" ht="12.75" customHeight="1">
      <c r="A89" s="3"/>
      <c r="B89" s="176" t="s">
        <v>151</v>
      </c>
      <c r="C89" s="176"/>
      <c r="D89" s="176"/>
      <c r="E89" s="176"/>
      <c r="F89" s="118" t="s">
        <v>147</v>
      </c>
      <c r="G89" s="177" t="s">
        <v>148</v>
      </c>
      <c r="H89" s="177"/>
    </row>
    <row r="90" spans="1:9" s="2" customFormat="1" ht="13.35" customHeight="1">
      <c r="A90" s="3"/>
    </row>
    <row r="91" spans="1:9" s="2" customFormat="1" ht="13.35" customHeight="1">
      <c r="A91" s="3"/>
    </row>
    <row r="92" spans="1:9" s="2" customFormat="1" ht="13.35" customHeight="1">
      <c r="A92" s="3"/>
    </row>
    <row r="93" spans="1:9" s="2" customFormat="1" ht="13.35" customHeight="1">
      <c r="A93" s="3"/>
    </row>
    <row r="94" spans="1:9" s="2" customFormat="1" ht="13.35" customHeight="1">
      <c r="A94" s="3"/>
    </row>
    <row r="95" spans="1:9" s="2" customFormat="1" ht="13.35" customHeight="1">
      <c r="A95" s="3"/>
    </row>
    <row r="96" spans="1:9" s="2" customFormat="1" ht="13.35" customHeight="1">
      <c r="A96" s="3"/>
    </row>
    <row r="97" spans="1:1" s="2" customFormat="1" ht="13.35" customHeight="1">
      <c r="A97" s="3"/>
    </row>
    <row r="98" spans="1:1" s="2" customFormat="1" ht="13.35" customHeight="1">
      <c r="A98" s="3"/>
    </row>
    <row r="99" spans="1:1" s="2" customFormat="1" ht="13.35" customHeight="1">
      <c r="A99" s="3"/>
    </row>
    <row r="100" spans="1:1" s="2" customFormat="1" ht="13.35" customHeight="1">
      <c r="A100" s="3"/>
    </row>
    <row r="101" spans="1:1" s="2" customFormat="1" ht="13.35" customHeight="1">
      <c r="A101" s="3"/>
    </row>
    <row r="102" spans="1:1" s="2" customFormat="1" ht="13.35" customHeight="1">
      <c r="A102" s="3"/>
    </row>
    <row r="103" spans="1:1" s="2" customFormat="1" ht="13.35" customHeight="1">
      <c r="A103" s="3"/>
    </row>
    <row r="104" spans="1:1" s="2" customFormat="1" ht="13.35" customHeight="1">
      <c r="A104" s="3"/>
    </row>
    <row r="105" spans="1:1" s="2" customFormat="1" ht="13.35" customHeight="1">
      <c r="A105" s="3"/>
    </row>
    <row r="106" spans="1:1" s="2" customFormat="1" ht="13.35" customHeight="1">
      <c r="A106" s="3"/>
    </row>
    <row r="107" spans="1:1" s="2" customFormat="1" ht="13.35" customHeight="1">
      <c r="A107" s="3"/>
    </row>
    <row r="108" spans="1:1" s="2" customFormat="1" ht="13.35" customHeight="1">
      <c r="A108"/>
    </row>
  </sheetData>
  <mergeCells count="30">
    <mergeCell ref="B86:E86"/>
    <mergeCell ref="G86:H86"/>
    <mergeCell ref="B88:E88"/>
    <mergeCell ref="G88:H88"/>
    <mergeCell ref="B89:E89"/>
    <mergeCell ref="G89:H89"/>
    <mergeCell ref="C57:E57"/>
    <mergeCell ref="D80:E80"/>
    <mergeCell ref="C82:E82"/>
    <mergeCell ref="B83:H83"/>
    <mergeCell ref="B85:E85"/>
    <mergeCell ref="G85:H85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B8:H8"/>
    <mergeCell ref="B1:H1"/>
    <mergeCell ref="E2:H2"/>
    <mergeCell ref="E3:H3"/>
    <mergeCell ref="B5:H6"/>
    <mergeCell ref="B7:H7"/>
  </mergeCells>
  <printOptions horizontalCentered="1"/>
  <pageMargins left="0.55118110236220474" right="0.55118110236220474" top="0.6692913385826772" bottom="1.0236220472440944" header="0.31496062992125984" footer="0.59055118110236227"/>
  <pageSetup paperSize="9" scale="75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CFFC-FD84-4F2C-9134-CE4E3379809B}">
  <dimension ref="B1:J65"/>
  <sheetViews>
    <sheetView topLeftCell="A44" workbookViewId="0">
      <selection activeCell="B77" sqref="B77"/>
    </sheetView>
  </sheetViews>
  <sheetFormatPr defaultColWidth="9.7109375" defaultRowHeight="12.75"/>
  <cols>
    <col min="1" max="1" width="3.140625" style="68" customWidth="1"/>
    <col min="2" max="2" width="8" style="68" customWidth="1"/>
    <col min="3" max="3" width="1.5703125" style="68" hidden="1" customWidth="1"/>
    <col min="4" max="4" width="30.140625" style="68" customWidth="1"/>
    <col min="5" max="5" width="18.28515625" style="68" customWidth="1"/>
    <col min="6" max="6" width="9.7109375" style="68" hidden="1" customWidth="1"/>
    <col min="7" max="7" width="11.7109375" style="68" customWidth="1"/>
    <col min="8" max="8" width="13.140625" style="68" customWidth="1"/>
    <col min="9" max="9" width="14.7109375" style="68" customWidth="1"/>
    <col min="10" max="10" width="15.85546875" style="68" customWidth="1"/>
    <col min="11" max="16384" width="9.7109375" style="68"/>
  </cols>
  <sheetData>
    <row r="1" spans="2:10" ht="30" customHeight="1">
      <c r="B1" s="200" t="s">
        <v>0</v>
      </c>
      <c r="C1" s="200"/>
      <c r="D1" s="200"/>
      <c r="E1" s="200"/>
      <c r="F1" s="200"/>
      <c r="G1" s="200"/>
      <c r="H1" s="200"/>
      <c r="I1" s="200"/>
      <c r="J1" s="200"/>
    </row>
    <row r="2" spans="2:10" ht="15.75" customHeight="1">
      <c r="D2" s="201" t="s">
        <v>152</v>
      </c>
      <c r="E2" s="201"/>
      <c r="F2" s="201"/>
      <c r="G2" s="201"/>
      <c r="H2" s="201"/>
      <c r="I2" s="201"/>
      <c r="J2" s="201"/>
    </row>
    <row r="3" spans="2:10" ht="15.75" customHeight="1">
      <c r="D3" s="69" t="s">
        <v>153</v>
      </c>
      <c r="E3" s="69"/>
      <c r="F3" s="69"/>
      <c r="G3" s="69"/>
      <c r="H3" s="69"/>
      <c r="I3" s="69"/>
      <c r="J3" s="69"/>
    </row>
    <row r="4" spans="2:10" ht="4.5" customHeight="1"/>
    <row r="5" spans="2:10" ht="4.3499999999999996" customHeight="1">
      <c r="B5" s="202"/>
      <c r="C5" s="202"/>
      <c r="D5" s="202"/>
      <c r="E5" s="202"/>
      <c r="F5" s="202"/>
      <c r="G5" s="202"/>
      <c r="H5" s="202"/>
      <c r="I5" s="202"/>
      <c r="J5" s="202"/>
    </row>
    <row r="6" spans="2:10" ht="15.75" customHeight="1">
      <c r="B6" s="203" t="s">
        <v>154</v>
      </c>
      <c r="C6" s="203"/>
      <c r="D6" s="203"/>
      <c r="E6" s="203"/>
      <c r="F6" s="203"/>
      <c r="G6" s="203"/>
      <c r="H6" s="203"/>
      <c r="I6" s="203"/>
      <c r="J6" s="203"/>
    </row>
    <row r="7" spans="2:10" ht="15.75" customHeight="1">
      <c r="B7" s="204" t="s">
        <v>4</v>
      </c>
      <c r="C7" s="204"/>
      <c r="D7" s="204"/>
      <c r="E7" s="204"/>
      <c r="F7" s="204"/>
      <c r="G7" s="204"/>
      <c r="H7" s="204"/>
      <c r="I7" s="204"/>
      <c r="J7" s="204"/>
    </row>
    <row r="8" spans="2:10" ht="15" customHeight="1">
      <c r="B8" s="205" t="s">
        <v>155</v>
      </c>
      <c r="C8" s="205"/>
      <c r="D8" s="205"/>
      <c r="E8" s="205"/>
      <c r="F8" s="205"/>
      <c r="G8" s="205"/>
      <c r="H8" s="205"/>
      <c r="I8" s="205"/>
      <c r="J8" s="205"/>
    </row>
    <row r="9" spans="2:10" ht="15" customHeight="1">
      <c r="B9" s="206" t="s">
        <v>6</v>
      </c>
      <c r="C9" s="206"/>
      <c r="D9" s="206"/>
      <c r="E9" s="206"/>
      <c r="F9" s="206"/>
      <c r="G9" s="206"/>
      <c r="H9" s="206"/>
      <c r="I9" s="206"/>
      <c r="J9" s="206"/>
    </row>
    <row r="10" spans="2:10" ht="15" customHeight="1">
      <c r="B10" s="205" t="s">
        <v>156</v>
      </c>
      <c r="C10" s="205"/>
      <c r="D10" s="205"/>
      <c r="E10" s="205"/>
      <c r="F10" s="205"/>
      <c r="G10" s="205"/>
      <c r="H10" s="205"/>
      <c r="I10" s="205"/>
      <c r="J10" s="205"/>
    </row>
    <row r="11" spans="2:10" ht="10.5" customHeight="1">
      <c r="B11" s="208"/>
      <c r="C11" s="208"/>
      <c r="D11" s="208"/>
      <c r="E11" s="208"/>
      <c r="F11" s="208"/>
      <c r="G11" s="208"/>
      <c r="H11" s="208"/>
      <c r="I11" s="208"/>
      <c r="J11" s="208"/>
    </row>
    <row r="12" spans="2:10" ht="15" customHeight="1">
      <c r="B12" s="178" t="s">
        <v>157</v>
      </c>
      <c r="C12" s="178"/>
      <c r="D12" s="178"/>
      <c r="E12" s="178"/>
      <c r="F12" s="178"/>
      <c r="G12" s="178"/>
      <c r="H12" s="178"/>
      <c r="I12" s="178"/>
      <c r="J12" s="178"/>
    </row>
    <row r="13" spans="2:10" ht="3.75" customHeight="1">
      <c r="B13" s="208"/>
      <c r="C13" s="208"/>
      <c r="D13" s="208"/>
      <c r="E13" s="208"/>
      <c r="F13" s="208"/>
      <c r="G13" s="208"/>
      <c r="H13" s="208"/>
      <c r="I13" s="208"/>
      <c r="J13" s="208"/>
    </row>
    <row r="14" spans="2:10" ht="15" customHeight="1">
      <c r="B14" s="178" t="s">
        <v>9</v>
      </c>
      <c r="C14" s="178"/>
      <c r="D14" s="178"/>
      <c r="E14" s="178"/>
      <c r="F14" s="178"/>
      <c r="G14" s="178"/>
      <c r="H14" s="178"/>
      <c r="I14" s="178"/>
      <c r="J14" s="178"/>
    </row>
    <row r="15" spans="2:10" ht="7.5" customHeight="1">
      <c r="B15" s="70"/>
      <c r="C15" s="71"/>
      <c r="D15" s="71"/>
      <c r="E15" s="71"/>
      <c r="F15" s="71"/>
      <c r="G15" s="71"/>
      <c r="H15" s="71"/>
      <c r="I15" s="71"/>
      <c r="J15" s="71"/>
    </row>
    <row r="16" spans="2:10" ht="15" customHeight="1">
      <c r="B16" s="207" t="s">
        <v>10</v>
      </c>
      <c r="C16" s="207"/>
      <c r="D16" s="207"/>
      <c r="E16" s="207"/>
      <c r="F16" s="207"/>
      <c r="G16" s="207"/>
      <c r="H16" s="207"/>
      <c r="I16" s="207"/>
      <c r="J16" s="207"/>
    </row>
    <row r="17" spans="2:10" ht="15" customHeight="1">
      <c r="B17" s="208" t="s">
        <v>11</v>
      </c>
      <c r="C17" s="208"/>
      <c r="D17" s="208"/>
      <c r="E17" s="208"/>
      <c r="F17" s="208"/>
      <c r="G17" s="208"/>
      <c r="H17" s="208"/>
      <c r="I17" s="208"/>
      <c r="J17" s="208"/>
    </row>
    <row r="18" spans="2:10" s="71" customFormat="1" ht="15" customHeight="1">
      <c r="B18" s="209" t="s">
        <v>12</v>
      </c>
      <c r="C18" s="209"/>
      <c r="D18" s="209"/>
      <c r="E18" s="209"/>
      <c r="F18" s="209"/>
      <c r="G18" s="209"/>
      <c r="H18" s="209"/>
      <c r="I18" s="209"/>
      <c r="J18" s="209"/>
    </row>
    <row r="19" spans="2:10" s="73" customFormat="1" ht="50.1" customHeight="1">
      <c r="B19" s="210" t="s">
        <v>13</v>
      </c>
      <c r="C19" s="211"/>
      <c r="D19" s="210" t="s">
        <v>14</v>
      </c>
      <c r="E19" s="212"/>
      <c r="F19" s="212"/>
      <c r="G19" s="211"/>
      <c r="H19" s="72" t="s">
        <v>158</v>
      </c>
      <c r="I19" s="72" t="s">
        <v>159</v>
      </c>
      <c r="J19" s="72" t="s">
        <v>160</v>
      </c>
    </row>
    <row r="20" spans="2:10" s="73" customFormat="1" ht="19.5" customHeight="1">
      <c r="B20" s="74">
        <v>1</v>
      </c>
      <c r="C20" s="75"/>
      <c r="D20" s="213">
        <v>2</v>
      </c>
      <c r="E20" s="214"/>
      <c r="F20" s="214"/>
      <c r="G20" s="215"/>
      <c r="H20" s="76">
        <v>3</v>
      </c>
      <c r="I20" s="76">
        <v>4</v>
      </c>
      <c r="J20" s="76">
        <v>5</v>
      </c>
    </row>
    <row r="21" spans="2:10" ht="15.75" customHeight="1">
      <c r="B21" s="77" t="s">
        <v>18</v>
      </c>
      <c r="C21" s="78" t="s">
        <v>161</v>
      </c>
      <c r="D21" s="216" t="s">
        <v>162</v>
      </c>
      <c r="E21" s="217"/>
      <c r="F21" s="217"/>
      <c r="G21" s="218"/>
      <c r="H21" s="79"/>
      <c r="I21" s="80">
        <f>SUM(I22,I28)</f>
        <v>379102.15</v>
      </c>
      <c r="J21" s="80">
        <f>SUM(J22,J28)</f>
        <v>0</v>
      </c>
    </row>
    <row r="22" spans="2:10" ht="15.75" customHeight="1">
      <c r="B22" s="76" t="s">
        <v>20</v>
      </c>
      <c r="C22" s="81" t="s">
        <v>163</v>
      </c>
      <c r="D22" s="179" t="s">
        <v>163</v>
      </c>
      <c r="E22" s="180"/>
      <c r="F22" s="180"/>
      <c r="G22" s="181"/>
      <c r="H22" s="82"/>
      <c r="I22" s="83">
        <f>SUM(I23:I27)</f>
        <v>278308.88</v>
      </c>
      <c r="J22" s="83">
        <f>SUM(J23:J27)</f>
        <v>0</v>
      </c>
    </row>
    <row r="23" spans="2:10" ht="15.75" customHeight="1">
      <c r="B23" s="76" t="s">
        <v>22</v>
      </c>
      <c r="C23" s="81" t="s">
        <v>86</v>
      </c>
      <c r="D23" s="179" t="s">
        <v>164</v>
      </c>
      <c r="E23" s="180"/>
      <c r="F23" s="180"/>
      <c r="G23" s="181"/>
      <c r="H23" s="82"/>
      <c r="I23" s="84">
        <v>2390.5500000000002</v>
      </c>
      <c r="J23" s="84"/>
    </row>
    <row r="24" spans="2:10" ht="15.75" customHeight="1">
      <c r="B24" s="76" t="s">
        <v>25</v>
      </c>
      <c r="C24" s="85" t="s">
        <v>165</v>
      </c>
      <c r="D24" s="182" t="s">
        <v>166</v>
      </c>
      <c r="E24" s="183"/>
      <c r="F24" s="183"/>
      <c r="G24" s="184"/>
      <c r="H24" s="82"/>
      <c r="I24" s="84">
        <v>274455</v>
      </c>
      <c r="J24" s="84"/>
    </row>
    <row r="25" spans="2:10" ht="30.75" customHeight="1">
      <c r="B25" s="76" t="s">
        <v>27</v>
      </c>
      <c r="C25" s="81" t="s">
        <v>167</v>
      </c>
      <c r="D25" s="182" t="s">
        <v>168</v>
      </c>
      <c r="E25" s="183"/>
      <c r="F25" s="183"/>
      <c r="G25" s="184"/>
      <c r="H25" s="82"/>
      <c r="I25" s="84">
        <v>1452.5</v>
      </c>
      <c r="J25" s="84"/>
    </row>
    <row r="26" spans="2:10" ht="15.75" customHeight="1">
      <c r="B26" s="76" t="s">
        <v>29</v>
      </c>
      <c r="C26" s="85" t="s">
        <v>169</v>
      </c>
      <c r="D26" s="182" t="s">
        <v>170</v>
      </c>
      <c r="E26" s="183"/>
      <c r="F26" s="183"/>
      <c r="G26" s="184"/>
      <c r="H26" s="82"/>
      <c r="I26" s="84" t="s">
        <v>24</v>
      </c>
      <c r="J26" s="84" t="s">
        <v>24</v>
      </c>
    </row>
    <row r="27" spans="2:10" ht="15.75" customHeight="1">
      <c r="B27" s="76" t="s">
        <v>171</v>
      </c>
      <c r="C27" s="85"/>
      <c r="D27" s="179" t="s">
        <v>172</v>
      </c>
      <c r="E27" s="180"/>
      <c r="F27" s="180"/>
      <c r="G27" s="181"/>
      <c r="H27" s="82"/>
      <c r="I27" s="84">
        <v>10.83</v>
      </c>
      <c r="J27" s="84"/>
    </row>
    <row r="28" spans="2:10" ht="15.75" customHeight="1">
      <c r="B28" s="86" t="s">
        <v>31</v>
      </c>
      <c r="C28" s="81" t="s">
        <v>173</v>
      </c>
      <c r="D28" s="182" t="s">
        <v>174</v>
      </c>
      <c r="E28" s="183"/>
      <c r="F28" s="183"/>
      <c r="G28" s="184"/>
      <c r="H28" s="82" t="s">
        <v>288</v>
      </c>
      <c r="I28" s="83">
        <f>SUM(I29,I33,I36,I37,I38,I39)</f>
        <v>100793.26999999999</v>
      </c>
      <c r="J28" s="83">
        <f>SUM(J29,J33,J36,J37,J38,J39)</f>
        <v>0</v>
      </c>
    </row>
    <row r="29" spans="2:10" ht="15.75" customHeight="1">
      <c r="B29" s="87" t="s">
        <v>33</v>
      </c>
      <c r="C29" s="88"/>
      <c r="D29" s="89" t="s">
        <v>175</v>
      </c>
      <c r="E29" s="90"/>
      <c r="F29" s="90"/>
      <c r="G29" s="91"/>
      <c r="H29" s="82"/>
      <c r="I29" s="83">
        <f>SUM(I30:I32)</f>
        <v>0</v>
      </c>
      <c r="J29" s="83">
        <f>SUM(J30:J32)</f>
        <v>0</v>
      </c>
    </row>
    <row r="30" spans="2:10" ht="15.75" customHeight="1">
      <c r="B30" s="92" t="s">
        <v>176</v>
      </c>
      <c r="C30" s="81"/>
      <c r="D30" s="93" t="s">
        <v>177</v>
      </c>
      <c r="E30" s="90"/>
      <c r="F30" s="90"/>
      <c r="G30" s="91"/>
      <c r="H30" s="82"/>
      <c r="I30" s="83" t="s">
        <v>24</v>
      </c>
      <c r="J30" s="83" t="s">
        <v>24</v>
      </c>
    </row>
    <row r="31" spans="2:10" ht="15.75" customHeight="1">
      <c r="B31" s="76" t="s">
        <v>178</v>
      </c>
      <c r="C31" s="81"/>
      <c r="D31" s="93" t="s">
        <v>179</v>
      </c>
      <c r="E31" s="90"/>
      <c r="F31" s="90"/>
      <c r="G31" s="91"/>
      <c r="H31" s="82"/>
      <c r="I31" s="83" t="s">
        <v>24</v>
      </c>
      <c r="J31" s="83" t="s">
        <v>24</v>
      </c>
    </row>
    <row r="32" spans="2:10" ht="15.75" customHeight="1">
      <c r="B32" s="86" t="s">
        <v>180</v>
      </c>
      <c r="C32" s="81"/>
      <c r="D32" s="93" t="s">
        <v>181</v>
      </c>
      <c r="E32" s="90"/>
      <c r="F32" s="90"/>
      <c r="G32" s="91"/>
      <c r="H32" s="82"/>
      <c r="I32" s="83" t="s">
        <v>24</v>
      </c>
      <c r="J32" s="83" t="s">
        <v>24</v>
      </c>
    </row>
    <row r="33" spans="2:10" ht="15.75" customHeight="1">
      <c r="B33" s="87" t="s">
        <v>35</v>
      </c>
      <c r="C33" s="88"/>
      <c r="D33" s="93" t="s">
        <v>182</v>
      </c>
      <c r="E33" s="90"/>
      <c r="F33" s="90"/>
      <c r="G33" s="91"/>
      <c r="H33" s="82"/>
      <c r="I33" s="83">
        <f>SUM(I34:I35)</f>
        <v>85832.299999999988</v>
      </c>
      <c r="J33" s="83">
        <f>SUM(J34:J35)</f>
        <v>0</v>
      </c>
    </row>
    <row r="34" spans="2:10" ht="30.75" customHeight="1">
      <c r="B34" s="92" t="s">
        <v>183</v>
      </c>
      <c r="C34" s="81"/>
      <c r="D34" s="179" t="s">
        <v>184</v>
      </c>
      <c r="E34" s="180"/>
      <c r="F34" s="180"/>
      <c r="G34" s="181"/>
      <c r="H34" s="82"/>
      <c r="I34" s="83">
        <v>6378.9</v>
      </c>
      <c r="J34" s="83"/>
    </row>
    <row r="35" spans="2:10" ht="15.75" customHeight="1">
      <c r="B35" s="76" t="s">
        <v>185</v>
      </c>
      <c r="C35" s="81"/>
      <c r="D35" s="179" t="s">
        <v>186</v>
      </c>
      <c r="E35" s="180"/>
      <c r="F35" s="180"/>
      <c r="G35" s="181"/>
      <c r="H35" s="82"/>
      <c r="I35" s="83">
        <v>79453.399999999994</v>
      </c>
      <c r="J35" s="83" t="s">
        <v>24</v>
      </c>
    </row>
    <row r="36" spans="2:10" ht="15.75" customHeight="1">
      <c r="B36" s="76" t="s">
        <v>37</v>
      </c>
      <c r="C36" s="81"/>
      <c r="D36" s="179" t="s">
        <v>187</v>
      </c>
      <c r="E36" s="180"/>
      <c r="F36" s="180"/>
      <c r="G36" s="181"/>
      <c r="H36" s="82"/>
      <c r="I36" s="83" t="s">
        <v>24</v>
      </c>
      <c r="J36" s="83" t="s">
        <v>24</v>
      </c>
    </row>
    <row r="37" spans="2:10" ht="15.75" customHeight="1">
      <c r="B37" s="76" t="s">
        <v>39</v>
      </c>
      <c r="C37" s="81"/>
      <c r="D37" s="179" t="s">
        <v>188</v>
      </c>
      <c r="E37" s="180"/>
      <c r="F37" s="180"/>
      <c r="G37" s="181"/>
      <c r="H37" s="82"/>
      <c r="I37" s="83" t="s">
        <v>24</v>
      </c>
      <c r="J37" s="83" t="s">
        <v>24</v>
      </c>
    </row>
    <row r="38" spans="2:10" ht="15.75" customHeight="1">
      <c r="B38" s="76" t="s">
        <v>41</v>
      </c>
      <c r="C38" s="81"/>
      <c r="D38" s="179" t="s">
        <v>189</v>
      </c>
      <c r="E38" s="180"/>
      <c r="F38" s="180"/>
      <c r="G38" s="181"/>
      <c r="H38" s="82"/>
      <c r="I38" s="83">
        <v>14960.97</v>
      </c>
      <c r="J38" s="83"/>
    </row>
    <row r="39" spans="2:10" ht="15.75" customHeight="1">
      <c r="B39" s="76" t="s">
        <v>43</v>
      </c>
      <c r="C39" s="81"/>
      <c r="D39" s="179" t="s">
        <v>190</v>
      </c>
      <c r="E39" s="180"/>
      <c r="F39" s="180"/>
      <c r="G39" s="181"/>
      <c r="H39" s="82"/>
      <c r="I39" s="83" t="s">
        <v>24</v>
      </c>
      <c r="J39" s="83" t="s">
        <v>24</v>
      </c>
    </row>
    <row r="40" spans="2:10" ht="15.75" customHeight="1">
      <c r="B40" s="77" t="s">
        <v>57</v>
      </c>
      <c r="C40" s="78" t="s">
        <v>191</v>
      </c>
      <c r="D40" s="216" t="s">
        <v>192</v>
      </c>
      <c r="E40" s="217"/>
      <c r="F40" s="217"/>
      <c r="G40" s="218"/>
      <c r="H40" s="79" t="s">
        <v>289</v>
      </c>
      <c r="I40" s="80">
        <f>SUM(I41,I44,I48,I49,I50,I51,I52,I53,I54,I55)</f>
        <v>368051.55</v>
      </c>
      <c r="J40" s="80">
        <f>SUM(J41,J44,J48,J49,J50,J51,J52,J53,J54,J55)</f>
        <v>0</v>
      </c>
    </row>
    <row r="41" spans="2:10" ht="15.75" customHeight="1">
      <c r="B41" s="76" t="s">
        <v>193</v>
      </c>
      <c r="C41" s="81" t="s">
        <v>194</v>
      </c>
      <c r="D41" s="182" t="s">
        <v>195</v>
      </c>
      <c r="E41" s="183"/>
      <c r="F41" s="183"/>
      <c r="G41" s="184"/>
      <c r="H41" s="82"/>
      <c r="I41" s="84">
        <f>SUM(I42:I43)</f>
        <v>261834.93</v>
      </c>
      <c r="J41" s="84">
        <f>SUM(J42:J43)</f>
        <v>0</v>
      </c>
    </row>
    <row r="42" spans="2:10" ht="15.75" customHeight="1">
      <c r="B42" s="76" t="s">
        <v>196</v>
      </c>
      <c r="C42" s="81" t="s">
        <v>197</v>
      </c>
      <c r="D42" s="182" t="s">
        <v>198</v>
      </c>
      <c r="E42" s="183"/>
      <c r="F42" s="183"/>
      <c r="G42" s="184"/>
      <c r="H42" s="82"/>
      <c r="I42" s="84">
        <v>259528.93</v>
      </c>
      <c r="J42" s="84" t="s">
        <v>24</v>
      </c>
    </row>
    <row r="43" spans="2:10" ht="15.75" customHeight="1">
      <c r="B43" s="76" t="s">
        <v>199</v>
      </c>
      <c r="C43" s="81" t="s">
        <v>200</v>
      </c>
      <c r="D43" s="182" t="s">
        <v>201</v>
      </c>
      <c r="E43" s="183"/>
      <c r="F43" s="183"/>
      <c r="G43" s="184"/>
      <c r="H43" s="82"/>
      <c r="I43" s="84">
        <v>2306</v>
      </c>
      <c r="J43" s="84" t="s">
        <v>24</v>
      </c>
    </row>
    <row r="44" spans="2:10" ht="15.75" customHeight="1">
      <c r="B44" s="76" t="s">
        <v>202</v>
      </c>
      <c r="C44" s="81" t="s">
        <v>203</v>
      </c>
      <c r="D44" s="179" t="s">
        <v>204</v>
      </c>
      <c r="E44" s="180"/>
      <c r="F44" s="180"/>
      <c r="G44" s="181"/>
      <c r="H44" s="82"/>
      <c r="I44" s="84">
        <f>SUM(I45:I47)</f>
        <v>93384.44</v>
      </c>
      <c r="J44" s="84">
        <f>SUM(J45:J47)</f>
        <v>0</v>
      </c>
    </row>
    <row r="45" spans="2:10" ht="15.75" customHeight="1">
      <c r="B45" s="76" t="s">
        <v>205</v>
      </c>
      <c r="C45" s="81" t="s">
        <v>206</v>
      </c>
      <c r="D45" s="179" t="s">
        <v>207</v>
      </c>
      <c r="E45" s="180"/>
      <c r="F45" s="180"/>
      <c r="G45" s="181"/>
      <c r="H45" s="82"/>
      <c r="I45" s="84">
        <v>93384.44</v>
      </c>
      <c r="J45" s="84" t="s">
        <v>24</v>
      </c>
    </row>
    <row r="46" spans="2:10" ht="15.75" customHeight="1">
      <c r="B46" s="76" t="s">
        <v>208</v>
      </c>
      <c r="C46" s="81" t="s">
        <v>209</v>
      </c>
      <c r="D46" s="179" t="s">
        <v>210</v>
      </c>
      <c r="E46" s="180"/>
      <c r="F46" s="180"/>
      <c r="G46" s="181"/>
      <c r="H46" s="82"/>
      <c r="I46" s="84" t="s">
        <v>24</v>
      </c>
      <c r="J46" s="84" t="s">
        <v>24</v>
      </c>
    </row>
    <row r="47" spans="2:10" ht="15.75" customHeight="1">
      <c r="B47" s="76" t="s">
        <v>211</v>
      </c>
      <c r="C47" s="81" t="s">
        <v>212</v>
      </c>
      <c r="D47" s="179" t="s">
        <v>213</v>
      </c>
      <c r="E47" s="180"/>
      <c r="F47" s="180"/>
      <c r="G47" s="181"/>
      <c r="H47" s="82"/>
      <c r="I47" s="84" t="s">
        <v>24</v>
      </c>
      <c r="J47" s="84" t="s">
        <v>24</v>
      </c>
    </row>
    <row r="48" spans="2:10" ht="15.75" customHeight="1">
      <c r="B48" s="76" t="s">
        <v>214</v>
      </c>
      <c r="C48" s="81" t="s">
        <v>215</v>
      </c>
      <c r="D48" s="182" t="s">
        <v>216</v>
      </c>
      <c r="E48" s="183"/>
      <c r="F48" s="183"/>
      <c r="G48" s="184"/>
      <c r="H48" s="82"/>
      <c r="I48" s="84">
        <v>12832.18</v>
      </c>
      <c r="J48" s="84" t="s">
        <v>24</v>
      </c>
    </row>
    <row r="49" spans="2:10" ht="15.75" customHeight="1">
      <c r="B49" s="76" t="s">
        <v>217</v>
      </c>
      <c r="C49" s="81" t="s">
        <v>218</v>
      </c>
      <c r="D49" s="179" t="s">
        <v>219</v>
      </c>
      <c r="E49" s="180"/>
      <c r="F49" s="180"/>
      <c r="G49" s="181"/>
      <c r="H49" s="82"/>
      <c r="I49" s="84" t="s">
        <v>24</v>
      </c>
      <c r="J49" s="84" t="s">
        <v>24</v>
      </c>
    </row>
    <row r="50" spans="2:10" ht="15.75" customHeight="1">
      <c r="B50" s="76" t="s">
        <v>220</v>
      </c>
      <c r="C50" s="81" t="s">
        <v>221</v>
      </c>
      <c r="D50" s="182" t="s">
        <v>222</v>
      </c>
      <c r="E50" s="183"/>
      <c r="F50" s="183"/>
      <c r="G50" s="184"/>
      <c r="H50" s="82"/>
      <c r="I50" s="84">
        <v>0</v>
      </c>
      <c r="J50" s="84">
        <v>0</v>
      </c>
    </row>
    <row r="51" spans="2:10" ht="15.75" customHeight="1">
      <c r="B51" s="76" t="s">
        <v>223</v>
      </c>
      <c r="C51" s="81" t="s">
        <v>224</v>
      </c>
      <c r="D51" s="182" t="s">
        <v>225</v>
      </c>
      <c r="E51" s="183"/>
      <c r="F51" s="183"/>
      <c r="G51" s="184"/>
      <c r="H51" s="82"/>
      <c r="I51" s="84" t="s">
        <v>24</v>
      </c>
      <c r="J51" s="84" t="s">
        <v>24</v>
      </c>
    </row>
    <row r="52" spans="2:10" ht="15.75" customHeight="1">
      <c r="B52" s="76" t="s">
        <v>226</v>
      </c>
      <c r="C52" s="81" t="s">
        <v>227</v>
      </c>
      <c r="D52" s="182" t="s">
        <v>228</v>
      </c>
      <c r="E52" s="183"/>
      <c r="F52" s="183"/>
      <c r="G52" s="184"/>
      <c r="H52" s="82"/>
      <c r="I52" s="84" t="s">
        <v>24</v>
      </c>
      <c r="J52" s="84" t="s">
        <v>24</v>
      </c>
    </row>
    <row r="53" spans="2:10" ht="31.5" customHeight="1">
      <c r="B53" s="76" t="s">
        <v>229</v>
      </c>
      <c r="C53" s="81" t="s">
        <v>230</v>
      </c>
      <c r="D53" s="182" t="s">
        <v>231</v>
      </c>
      <c r="E53" s="183"/>
      <c r="F53" s="183"/>
      <c r="G53" s="184"/>
      <c r="H53" s="82"/>
      <c r="I53" s="84" t="s">
        <v>24</v>
      </c>
      <c r="J53" s="84" t="s">
        <v>24</v>
      </c>
    </row>
    <row r="54" spans="2:10" ht="15.75" customHeight="1">
      <c r="B54" s="76" t="s">
        <v>232</v>
      </c>
      <c r="C54" s="81" t="s">
        <v>233</v>
      </c>
      <c r="D54" s="194" t="s">
        <v>234</v>
      </c>
      <c r="E54" s="195"/>
      <c r="F54" s="195"/>
      <c r="G54" s="196"/>
      <c r="H54" s="82"/>
      <c r="I54" s="84" t="s">
        <v>24</v>
      </c>
      <c r="J54" s="84" t="s">
        <v>24</v>
      </c>
    </row>
    <row r="55" spans="2:10" ht="32.1" customHeight="1">
      <c r="B55" s="76" t="s">
        <v>235</v>
      </c>
      <c r="C55" s="81"/>
      <c r="D55" s="197" t="s">
        <v>236</v>
      </c>
      <c r="E55" s="198"/>
      <c r="F55" s="198"/>
      <c r="G55" s="199"/>
      <c r="H55" s="82"/>
      <c r="I55" s="84" t="s">
        <v>24</v>
      </c>
      <c r="J55" s="84" t="s">
        <v>24</v>
      </c>
    </row>
    <row r="56" spans="2:10" ht="15.75" customHeight="1">
      <c r="B56" s="94" t="s">
        <v>59</v>
      </c>
      <c r="C56" s="95" t="s">
        <v>237</v>
      </c>
      <c r="D56" s="185" t="s">
        <v>238</v>
      </c>
      <c r="E56" s="186"/>
      <c r="F56" s="186"/>
      <c r="G56" s="187"/>
      <c r="H56" s="94"/>
      <c r="I56" s="96">
        <f>I21-I40</f>
        <v>11050.600000000035</v>
      </c>
      <c r="J56" s="96">
        <f>J21-J40</f>
        <v>0</v>
      </c>
    </row>
    <row r="57" spans="2:10" ht="32.25" customHeight="1">
      <c r="B57" s="94" t="s">
        <v>239</v>
      </c>
      <c r="C57" s="97" t="s">
        <v>240</v>
      </c>
      <c r="D57" s="188" t="s">
        <v>241</v>
      </c>
      <c r="E57" s="189"/>
      <c r="F57" s="189"/>
      <c r="G57" s="190"/>
      <c r="H57" s="98"/>
      <c r="I57" s="96" t="s">
        <v>24</v>
      </c>
      <c r="J57" s="96" t="s">
        <v>24</v>
      </c>
    </row>
    <row r="58" spans="2:10" ht="15.75" customHeight="1">
      <c r="B58" s="94" t="s">
        <v>83</v>
      </c>
      <c r="C58" s="95" t="s">
        <v>242</v>
      </c>
      <c r="D58" s="185" t="s">
        <v>242</v>
      </c>
      <c r="E58" s="186"/>
      <c r="F58" s="186"/>
      <c r="G58" s="187"/>
      <c r="H58" s="98"/>
      <c r="I58" s="99" t="s">
        <v>24</v>
      </c>
      <c r="J58" s="99" t="s">
        <v>24</v>
      </c>
    </row>
    <row r="59" spans="2:10" ht="15.75" customHeight="1">
      <c r="B59" s="94" t="s">
        <v>95</v>
      </c>
      <c r="C59" s="97" t="s">
        <v>243</v>
      </c>
      <c r="D59" s="191" t="s">
        <v>243</v>
      </c>
      <c r="E59" s="192"/>
      <c r="F59" s="192"/>
      <c r="G59" s="193"/>
      <c r="H59" s="98"/>
      <c r="I59" s="99" t="s">
        <v>24</v>
      </c>
      <c r="J59" s="99" t="s">
        <v>24</v>
      </c>
    </row>
    <row r="60" spans="2:10" ht="15.75" customHeight="1">
      <c r="B60" s="94" t="s">
        <v>121</v>
      </c>
      <c r="C60" s="95" t="s">
        <v>244</v>
      </c>
      <c r="D60" s="185" t="s">
        <v>244</v>
      </c>
      <c r="E60" s="186"/>
      <c r="F60" s="186"/>
      <c r="G60" s="187"/>
      <c r="H60" s="98"/>
      <c r="I60" s="96">
        <f>SUM(I56,I57,I58,I59)</f>
        <v>11050.600000000035</v>
      </c>
      <c r="J60" s="96">
        <f>SUM(J56,J57,J58,J59)</f>
        <v>0</v>
      </c>
    </row>
    <row r="61" spans="2:10" ht="11.1" customHeight="1">
      <c r="B61" s="221" t="s">
        <v>245</v>
      </c>
      <c r="C61" s="221"/>
      <c r="D61" s="221"/>
      <c r="E61" s="221"/>
      <c r="F61" s="221"/>
      <c r="G61" s="221"/>
      <c r="H61" s="221"/>
      <c r="I61" s="221"/>
      <c r="J61" s="221"/>
    </row>
    <row r="62" spans="2:10" ht="27.75" customHeight="1">
      <c r="B62" s="222"/>
      <c r="C62" s="222"/>
      <c r="D62" s="222"/>
      <c r="E62" s="222"/>
      <c r="F62" s="222"/>
      <c r="G62" s="222"/>
      <c r="H62" s="100"/>
      <c r="I62" s="223" t="s">
        <v>145</v>
      </c>
      <c r="J62" s="223"/>
    </row>
    <row r="63" spans="2:10" s="71" customFormat="1" ht="18.75" customHeight="1">
      <c r="B63" s="219" t="s">
        <v>246</v>
      </c>
      <c r="C63" s="219"/>
      <c r="D63" s="219"/>
      <c r="E63" s="219"/>
      <c r="F63" s="219"/>
      <c r="G63" s="219"/>
      <c r="H63" s="101" t="s">
        <v>147</v>
      </c>
      <c r="I63" s="220" t="s">
        <v>148</v>
      </c>
      <c r="J63" s="220"/>
    </row>
    <row r="64" spans="2:10" s="71" customFormat="1" ht="15" customHeight="1">
      <c r="B64" s="224"/>
      <c r="C64" s="224"/>
      <c r="D64" s="224"/>
      <c r="E64" s="224"/>
      <c r="F64" s="224"/>
      <c r="G64" s="224"/>
      <c r="H64" s="102"/>
      <c r="I64" s="223" t="s">
        <v>150</v>
      </c>
      <c r="J64" s="223"/>
    </row>
    <row r="65" spans="2:10" s="71" customFormat="1" ht="15.6" customHeight="1">
      <c r="B65" s="219" t="s">
        <v>247</v>
      </c>
      <c r="C65" s="219"/>
      <c r="D65" s="219"/>
      <c r="E65" s="219"/>
      <c r="F65" s="219"/>
      <c r="G65" s="219"/>
      <c r="H65" s="101" t="s">
        <v>248</v>
      </c>
      <c r="I65" s="220" t="s">
        <v>148</v>
      </c>
      <c r="J65" s="220"/>
    </row>
  </sheetData>
  <mergeCells count="62">
    <mergeCell ref="D51:G51"/>
    <mergeCell ref="D52:G52"/>
    <mergeCell ref="B65:G65"/>
    <mergeCell ref="I65:J65"/>
    <mergeCell ref="D60:G60"/>
    <mergeCell ref="B61:J61"/>
    <mergeCell ref="B62:G62"/>
    <mergeCell ref="I62:J62"/>
    <mergeCell ref="B63:G63"/>
    <mergeCell ref="I63:J63"/>
    <mergeCell ref="B64:G64"/>
    <mergeCell ref="I64:J64"/>
    <mergeCell ref="D53:G53"/>
    <mergeCell ref="D36:G36"/>
    <mergeCell ref="D37:G37"/>
    <mergeCell ref="D38:G38"/>
    <mergeCell ref="D39:G39"/>
    <mergeCell ref="D40:G40"/>
    <mergeCell ref="D41:G41"/>
    <mergeCell ref="D44:G44"/>
    <mergeCell ref="D45:G45"/>
    <mergeCell ref="D46:G46"/>
    <mergeCell ref="D47:G47"/>
    <mergeCell ref="D42:G42"/>
    <mergeCell ref="D43:G43"/>
    <mergeCell ref="D48:G48"/>
    <mergeCell ref="D49:G49"/>
    <mergeCell ref="D50:G50"/>
    <mergeCell ref="B8:J8"/>
    <mergeCell ref="B9:J9"/>
    <mergeCell ref="B10:J10"/>
    <mergeCell ref="B16:J16"/>
    <mergeCell ref="B17:J17"/>
    <mergeCell ref="B11:J11"/>
    <mergeCell ref="B12:J12"/>
    <mergeCell ref="B13:J13"/>
    <mergeCell ref="B1:J1"/>
    <mergeCell ref="D2:J2"/>
    <mergeCell ref="B5:J5"/>
    <mergeCell ref="B6:J6"/>
    <mergeCell ref="B7:J7"/>
    <mergeCell ref="D56:G56"/>
    <mergeCell ref="D57:G57"/>
    <mergeCell ref="D58:G58"/>
    <mergeCell ref="D59:G59"/>
    <mergeCell ref="D54:G54"/>
    <mergeCell ref="D55:G55"/>
    <mergeCell ref="B14:J14"/>
    <mergeCell ref="D27:G27"/>
    <mergeCell ref="D28:G28"/>
    <mergeCell ref="D34:G34"/>
    <mergeCell ref="D35:G35"/>
    <mergeCell ref="D25:G25"/>
    <mergeCell ref="D26:G26"/>
    <mergeCell ref="D24:G24"/>
    <mergeCell ref="B18:J18"/>
    <mergeCell ref="B19:C19"/>
    <mergeCell ref="D19:G19"/>
    <mergeCell ref="D20:G20"/>
    <mergeCell ref="D21:G21"/>
    <mergeCell ref="D22:G22"/>
    <mergeCell ref="D23:G2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97411-7689-416E-8CD2-652F11FDBBC0}">
  <sheetPr>
    <pageSetUpPr fitToPage="1"/>
  </sheetPr>
  <dimension ref="A1:O102"/>
  <sheetViews>
    <sheetView topLeftCell="A13" workbookViewId="0">
      <selection activeCell="E8" sqref="E8:M8"/>
    </sheetView>
  </sheetViews>
  <sheetFormatPr defaultColWidth="9.7109375" defaultRowHeight="15"/>
  <cols>
    <col min="1" max="1" width="9.7109375" style="69"/>
    <col min="2" max="2" width="6" style="103" customWidth="1"/>
    <col min="3" max="3" width="32.85546875" style="69" customWidth="1"/>
    <col min="4" max="11" width="15.7109375" style="69" customWidth="1"/>
    <col min="12" max="12" width="13.140625" style="69" customWidth="1"/>
    <col min="13" max="14" width="15.7109375" style="69" customWidth="1"/>
    <col min="15" max="15" width="20.28515625" style="69" customWidth="1"/>
    <col min="16" max="16384" width="9.7109375" style="69"/>
  </cols>
  <sheetData>
    <row r="1" spans="2:15" ht="34.5" customHeight="1">
      <c r="B1" s="227" t="s">
        <v>0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2:15" ht="28.5" customHeight="1">
      <c r="K2" s="104"/>
      <c r="L2" s="228" t="s">
        <v>249</v>
      </c>
      <c r="M2" s="228"/>
      <c r="N2" s="228"/>
    </row>
    <row r="3" spans="2:15" ht="15" customHeight="1">
      <c r="L3" s="69" t="s">
        <v>250</v>
      </c>
    </row>
    <row r="4" spans="2:15" ht="15" customHeight="1">
      <c r="B4" s="229" t="s">
        <v>251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</row>
    <row r="5" spans="2:15" ht="14.25" customHeight="1">
      <c r="B5" s="229" t="s">
        <v>4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</row>
    <row r="6" spans="2:15" ht="15" customHeight="1">
      <c r="B6" s="229" t="s">
        <v>252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</row>
    <row r="7" spans="2:15" ht="16.5" customHeight="1">
      <c r="H7" s="235">
        <v>46112</v>
      </c>
    </row>
    <row r="8" spans="2:15" ht="15" customHeight="1">
      <c r="B8" s="230" t="s">
        <v>13</v>
      </c>
      <c r="C8" s="230" t="s">
        <v>253</v>
      </c>
      <c r="D8" s="230" t="s">
        <v>254</v>
      </c>
      <c r="E8" s="232" t="s">
        <v>255</v>
      </c>
      <c r="F8" s="233"/>
      <c r="G8" s="233"/>
      <c r="H8" s="233"/>
      <c r="I8" s="233"/>
      <c r="J8" s="233"/>
      <c r="K8" s="233"/>
      <c r="L8" s="233"/>
      <c r="M8" s="234"/>
      <c r="N8" s="230" t="s">
        <v>256</v>
      </c>
    </row>
    <row r="9" spans="2:15" ht="123" customHeight="1">
      <c r="B9" s="231"/>
      <c r="C9" s="231"/>
      <c r="D9" s="231"/>
      <c r="E9" s="105" t="s">
        <v>257</v>
      </c>
      <c r="F9" s="105" t="s">
        <v>258</v>
      </c>
      <c r="G9" s="105" t="s">
        <v>259</v>
      </c>
      <c r="H9" s="105" t="s">
        <v>260</v>
      </c>
      <c r="I9" s="105" t="s">
        <v>261</v>
      </c>
      <c r="J9" s="106" t="s">
        <v>262</v>
      </c>
      <c r="K9" s="105" t="s">
        <v>263</v>
      </c>
      <c r="L9" s="105" t="s">
        <v>264</v>
      </c>
      <c r="M9" s="107" t="s">
        <v>265</v>
      </c>
      <c r="N9" s="231"/>
    </row>
    <row r="10" spans="2:15" ht="15" customHeight="1">
      <c r="B10" s="108">
        <v>1</v>
      </c>
      <c r="C10" s="108">
        <v>2</v>
      </c>
      <c r="D10" s="108">
        <v>3</v>
      </c>
      <c r="E10" s="108">
        <v>4</v>
      </c>
      <c r="F10" s="108">
        <v>5</v>
      </c>
      <c r="G10" s="108">
        <v>6</v>
      </c>
      <c r="H10" s="108">
        <v>7</v>
      </c>
      <c r="I10" s="108">
        <v>8</v>
      </c>
      <c r="J10" s="108">
        <v>9</v>
      </c>
      <c r="K10" s="108">
        <v>10</v>
      </c>
      <c r="L10" s="109" t="s">
        <v>266</v>
      </c>
      <c r="M10" s="108">
        <v>12</v>
      </c>
      <c r="N10" s="108">
        <v>13</v>
      </c>
    </row>
    <row r="11" spans="2:15" ht="33" customHeight="1">
      <c r="B11" s="110" t="s">
        <v>18</v>
      </c>
      <c r="C11" s="111" t="s">
        <v>267</v>
      </c>
      <c r="D11" s="112">
        <f t="shared" ref="D11:M11" si="0">SUM(D12:D13)</f>
        <v>27320.09</v>
      </c>
      <c r="E11" s="112">
        <f t="shared" si="0"/>
        <v>2225</v>
      </c>
      <c r="F11" s="112">
        <f t="shared" si="0"/>
        <v>0</v>
      </c>
      <c r="G11" s="112">
        <f t="shared" si="0"/>
        <v>1107000</v>
      </c>
      <c r="H11" s="112">
        <f t="shared" si="0"/>
        <v>0</v>
      </c>
      <c r="I11" s="112">
        <f t="shared" si="0"/>
        <v>0</v>
      </c>
      <c r="J11" s="112">
        <f t="shared" si="0"/>
        <v>-2390.5500000000002</v>
      </c>
      <c r="K11" s="112">
        <f t="shared" si="0"/>
        <v>0</v>
      </c>
      <c r="L11" s="112">
        <f t="shared" si="0"/>
        <v>0</v>
      </c>
      <c r="M11" s="112">
        <f t="shared" si="0"/>
        <v>0</v>
      </c>
      <c r="N11" s="112">
        <f t="shared" ref="N11:N25" si="1">SUM(D11:M11)</f>
        <v>1134154.54</v>
      </c>
      <c r="O11" s="113"/>
    </row>
    <row r="12" spans="2:15" ht="19.5" customHeight="1">
      <c r="B12" s="114" t="s">
        <v>20</v>
      </c>
      <c r="C12" s="115" t="s">
        <v>268</v>
      </c>
      <c r="D12" s="116">
        <v>27320.09</v>
      </c>
      <c r="E12" s="116">
        <v>0</v>
      </c>
      <c r="F12" s="116">
        <v>891.55</v>
      </c>
      <c r="G12" s="116">
        <v>1107000</v>
      </c>
      <c r="H12" s="116" t="s">
        <v>24</v>
      </c>
      <c r="I12" s="116" t="s">
        <v>24</v>
      </c>
      <c r="J12" s="116">
        <v>-1074.1099999999999</v>
      </c>
      <c r="K12" s="116" t="s">
        <v>24</v>
      </c>
      <c r="L12" s="116" t="s">
        <v>24</v>
      </c>
      <c r="M12" s="116" t="s">
        <v>24</v>
      </c>
      <c r="N12" s="116">
        <f t="shared" si="1"/>
        <v>1134137.5299999998</v>
      </c>
      <c r="O12" s="117"/>
    </row>
    <row r="13" spans="2:15" ht="19.5" customHeight="1">
      <c r="B13" s="114" t="s">
        <v>31</v>
      </c>
      <c r="C13" s="115" t="s">
        <v>269</v>
      </c>
      <c r="D13" s="116">
        <v>0</v>
      </c>
      <c r="E13" s="116">
        <v>2225</v>
      </c>
      <c r="F13" s="116">
        <v>-891.55</v>
      </c>
      <c r="G13" s="116" t="s">
        <v>24</v>
      </c>
      <c r="H13" s="116" t="s">
        <v>24</v>
      </c>
      <c r="I13" s="116" t="s">
        <v>24</v>
      </c>
      <c r="J13" s="116">
        <v>-1316.44</v>
      </c>
      <c r="K13" s="116" t="s">
        <v>24</v>
      </c>
      <c r="L13" s="116" t="s">
        <v>24</v>
      </c>
      <c r="M13" s="116" t="s">
        <v>24</v>
      </c>
      <c r="N13" s="116">
        <f t="shared" si="1"/>
        <v>17.009999999999991</v>
      </c>
      <c r="O13" s="113"/>
    </row>
    <row r="14" spans="2:15" ht="33" customHeight="1">
      <c r="B14" s="110" t="s">
        <v>57</v>
      </c>
      <c r="C14" s="111" t="s">
        <v>270</v>
      </c>
      <c r="D14" s="112">
        <f t="shared" ref="D14:M14" si="2">SUM(D15:D16)</f>
        <v>709401.92</v>
      </c>
      <c r="E14" s="112">
        <f t="shared" si="2"/>
        <v>249412.7099999995</v>
      </c>
      <c r="F14" s="112">
        <f t="shared" si="2"/>
        <v>0</v>
      </c>
      <c r="G14" s="112">
        <f t="shared" si="2"/>
        <v>4410731.83</v>
      </c>
      <c r="H14" s="112">
        <f t="shared" si="2"/>
        <v>0</v>
      </c>
      <c r="I14" s="112">
        <f t="shared" si="2"/>
        <v>0</v>
      </c>
      <c r="J14" s="112">
        <f t="shared" si="2"/>
        <v>-274936.75</v>
      </c>
      <c r="K14" s="112">
        <f t="shared" si="2"/>
        <v>0</v>
      </c>
      <c r="L14" s="112">
        <f t="shared" si="2"/>
        <v>-653.23</v>
      </c>
      <c r="M14" s="112">
        <f t="shared" si="2"/>
        <v>0</v>
      </c>
      <c r="N14" s="112">
        <f t="shared" si="1"/>
        <v>5093956.4799999995</v>
      </c>
      <c r="O14" s="113"/>
    </row>
    <row r="15" spans="2:15" ht="18" customHeight="1">
      <c r="B15" s="114" t="s">
        <v>271</v>
      </c>
      <c r="C15" s="115" t="s">
        <v>268</v>
      </c>
      <c r="D15" s="116">
        <v>707242.56</v>
      </c>
      <c r="E15" s="116">
        <v>2206.4799999994998</v>
      </c>
      <c r="F15" s="116" t="s">
        <v>24</v>
      </c>
      <c r="G15" s="116">
        <v>4410731.83</v>
      </c>
      <c r="H15" s="116" t="s">
        <v>24</v>
      </c>
      <c r="I15" s="116" t="s">
        <v>24</v>
      </c>
      <c r="J15" s="116">
        <v>-28737.77</v>
      </c>
      <c r="K15" s="116" t="s">
        <v>24</v>
      </c>
      <c r="L15" s="116" t="s">
        <v>24</v>
      </c>
      <c r="M15" s="116">
        <v>0</v>
      </c>
      <c r="N15" s="116">
        <f t="shared" si="1"/>
        <v>5091443.0999999996</v>
      </c>
      <c r="O15" s="113"/>
    </row>
    <row r="16" spans="2:15" ht="18.75" customHeight="1">
      <c r="B16" s="114" t="s">
        <v>202</v>
      </c>
      <c r="C16" s="115" t="s">
        <v>269</v>
      </c>
      <c r="D16" s="116">
        <v>2159.36</v>
      </c>
      <c r="E16" s="116">
        <v>247206.23</v>
      </c>
      <c r="F16" s="116" t="s">
        <v>24</v>
      </c>
      <c r="G16" s="116" t="s">
        <v>24</v>
      </c>
      <c r="H16" s="116" t="s">
        <v>24</v>
      </c>
      <c r="I16" s="116" t="s">
        <v>24</v>
      </c>
      <c r="J16" s="116">
        <v>-246198.98</v>
      </c>
      <c r="K16" s="116" t="s">
        <v>24</v>
      </c>
      <c r="L16" s="116">
        <v>-653.23</v>
      </c>
      <c r="M16" s="116">
        <v>0</v>
      </c>
      <c r="N16" s="116">
        <f t="shared" si="1"/>
        <v>2513.379999999986</v>
      </c>
      <c r="O16" s="113"/>
    </row>
    <row r="17" spans="1:15" ht="45" customHeight="1">
      <c r="B17" s="110" t="s">
        <v>59</v>
      </c>
      <c r="C17" s="111" t="s">
        <v>272</v>
      </c>
      <c r="D17" s="112">
        <f t="shared" ref="D17:M17" si="3">SUM(D18:D19)</f>
        <v>175551.59</v>
      </c>
      <c r="E17" s="112">
        <f t="shared" si="3"/>
        <v>0</v>
      </c>
      <c r="F17" s="112">
        <f t="shared" si="3"/>
        <v>0</v>
      </c>
      <c r="G17" s="112">
        <f t="shared" si="3"/>
        <v>2635.38</v>
      </c>
      <c r="H17" s="112">
        <f t="shared" si="3"/>
        <v>0</v>
      </c>
      <c r="I17" s="112">
        <f t="shared" si="3"/>
        <v>0</v>
      </c>
      <c r="J17" s="112">
        <f t="shared" si="3"/>
        <v>-1452.5</v>
      </c>
      <c r="K17" s="112">
        <f t="shared" si="3"/>
        <v>0</v>
      </c>
      <c r="L17" s="112">
        <f t="shared" si="3"/>
        <v>0</v>
      </c>
      <c r="M17" s="112">
        <f t="shared" si="3"/>
        <v>0</v>
      </c>
      <c r="N17" s="112">
        <f t="shared" si="1"/>
        <v>176734.47</v>
      </c>
      <c r="O17" s="113"/>
    </row>
    <row r="18" spans="1:15" ht="18.75" customHeight="1">
      <c r="B18" s="114" t="s">
        <v>61</v>
      </c>
      <c r="C18" s="115" t="s">
        <v>268</v>
      </c>
      <c r="D18" s="116">
        <v>157232.41</v>
      </c>
      <c r="E18" s="116">
        <v>0</v>
      </c>
      <c r="F18" s="116">
        <v>1354</v>
      </c>
      <c r="G18" s="116">
        <v>2635.38</v>
      </c>
      <c r="H18" s="116" t="s">
        <v>24</v>
      </c>
      <c r="I18" s="116" t="s">
        <v>24</v>
      </c>
      <c r="J18" s="116">
        <v>-1452.5</v>
      </c>
      <c r="K18" s="116" t="s">
        <v>24</v>
      </c>
      <c r="L18" s="116" t="s">
        <v>24</v>
      </c>
      <c r="M18" s="116" t="s">
        <v>24</v>
      </c>
      <c r="N18" s="116">
        <f t="shared" si="1"/>
        <v>159769.29</v>
      </c>
      <c r="O18" s="113"/>
    </row>
    <row r="19" spans="1:15" ht="18.75" customHeight="1">
      <c r="B19" s="114" t="s">
        <v>63</v>
      </c>
      <c r="C19" s="115" t="s">
        <v>269</v>
      </c>
      <c r="D19" s="116">
        <v>18319.18</v>
      </c>
      <c r="E19" s="116">
        <v>0</v>
      </c>
      <c r="F19" s="116">
        <v>-1354</v>
      </c>
      <c r="G19" s="116" t="s">
        <v>24</v>
      </c>
      <c r="H19" s="116" t="s">
        <v>24</v>
      </c>
      <c r="I19" s="116" t="s">
        <v>24</v>
      </c>
      <c r="J19" s="116" t="s">
        <v>24</v>
      </c>
      <c r="K19" s="116" t="s">
        <v>24</v>
      </c>
      <c r="L19" s="116" t="s">
        <v>24</v>
      </c>
      <c r="M19" s="116" t="s">
        <v>24</v>
      </c>
      <c r="N19" s="116">
        <f t="shared" si="1"/>
        <v>16965.18</v>
      </c>
      <c r="O19" s="113"/>
    </row>
    <row r="20" spans="1:15" ht="33" customHeight="1">
      <c r="B20" s="110" t="s">
        <v>81</v>
      </c>
      <c r="C20" s="111" t="s">
        <v>273</v>
      </c>
      <c r="D20" s="112">
        <f t="shared" ref="D20:M20" si="4">SUM(D21:D22)</f>
        <v>0</v>
      </c>
      <c r="E20" s="112">
        <f t="shared" si="4"/>
        <v>0</v>
      </c>
      <c r="F20" s="112">
        <f t="shared" si="4"/>
        <v>0</v>
      </c>
      <c r="G20" s="112">
        <f t="shared" si="4"/>
        <v>6538.76</v>
      </c>
      <c r="H20" s="112">
        <f t="shared" si="4"/>
        <v>0</v>
      </c>
      <c r="I20" s="112">
        <f t="shared" si="4"/>
        <v>0</v>
      </c>
      <c r="J20" s="112">
        <f t="shared" si="4"/>
        <v>0</v>
      </c>
      <c r="K20" s="112">
        <f t="shared" si="4"/>
        <v>0</v>
      </c>
      <c r="L20" s="112">
        <f t="shared" si="4"/>
        <v>0</v>
      </c>
      <c r="M20" s="112">
        <f t="shared" si="4"/>
        <v>0</v>
      </c>
      <c r="N20" s="112">
        <f t="shared" si="1"/>
        <v>6538.76</v>
      </c>
      <c r="O20" s="113"/>
    </row>
    <row r="21" spans="1:15" ht="22.5" customHeight="1">
      <c r="B21" s="114" t="s">
        <v>274</v>
      </c>
      <c r="C21" s="115" t="s">
        <v>268</v>
      </c>
      <c r="D21" s="116" t="s">
        <v>24</v>
      </c>
      <c r="E21" s="116">
        <v>0</v>
      </c>
      <c r="F21" s="116" t="s">
        <v>24</v>
      </c>
      <c r="G21" s="116">
        <v>6538.76</v>
      </c>
      <c r="H21" s="116" t="s">
        <v>24</v>
      </c>
      <c r="I21" s="116" t="s">
        <v>24</v>
      </c>
      <c r="J21" s="116" t="s">
        <v>24</v>
      </c>
      <c r="K21" s="116" t="s">
        <v>24</v>
      </c>
      <c r="L21" s="116" t="s">
        <v>24</v>
      </c>
      <c r="M21" s="116" t="s">
        <v>24</v>
      </c>
      <c r="N21" s="116">
        <f t="shared" si="1"/>
        <v>6538.76</v>
      </c>
      <c r="O21" s="113"/>
    </row>
    <row r="22" spans="1:15" ht="21.75" customHeight="1">
      <c r="B22" s="114" t="s">
        <v>275</v>
      </c>
      <c r="C22" s="115" t="s">
        <v>269</v>
      </c>
      <c r="D22" s="116" t="s">
        <v>24</v>
      </c>
      <c r="E22" s="116" t="s">
        <v>24</v>
      </c>
      <c r="F22" s="116" t="s">
        <v>24</v>
      </c>
      <c r="G22" s="116" t="s">
        <v>24</v>
      </c>
      <c r="H22" s="116" t="s">
        <v>24</v>
      </c>
      <c r="I22" s="116" t="s">
        <v>24</v>
      </c>
      <c r="J22" s="116" t="s">
        <v>24</v>
      </c>
      <c r="K22" s="116" t="s">
        <v>24</v>
      </c>
      <c r="L22" s="116" t="s">
        <v>24</v>
      </c>
      <c r="M22" s="116" t="s">
        <v>24</v>
      </c>
      <c r="N22" s="116">
        <f t="shared" si="1"/>
        <v>0</v>
      </c>
      <c r="O22" s="113"/>
    </row>
    <row r="23" spans="1:15" ht="31.5" customHeight="1">
      <c r="B23" s="110" t="s">
        <v>83</v>
      </c>
      <c r="C23" s="111" t="s">
        <v>276</v>
      </c>
      <c r="D23" s="112">
        <f t="shared" ref="D23:M23" si="5">SUM(D24:D25)</f>
        <v>2442.7600000000002</v>
      </c>
      <c r="E23" s="112">
        <f t="shared" si="5"/>
        <v>0</v>
      </c>
      <c r="F23" s="112">
        <f t="shared" si="5"/>
        <v>0</v>
      </c>
      <c r="G23" s="112">
        <f t="shared" si="5"/>
        <v>0</v>
      </c>
      <c r="H23" s="112">
        <f t="shared" si="5"/>
        <v>0</v>
      </c>
      <c r="I23" s="112">
        <f t="shared" si="5"/>
        <v>0</v>
      </c>
      <c r="J23" s="112">
        <f t="shared" si="5"/>
        <v>-10.83</v>
      </c>
      <c r="K23" s="112">
        <f t="shared" si="5"/>
        <v>0</v>
      </c>
      <c r="L23" s="112">
        <f t="shared" si="5"/>
        <v>0</v>
      </c>
      <c r="M23" s="112">
        <f t="shared" si="5"/>
        <v>0</v>
      </c>
      <c r="N23" s="112">
        <f t="shared" si="1"/>
        <v>2431.9300000000003</v>
      </c>
      <c r="O23" s="113"/>
    </row>
    <row r="24" spans="1:15" ht="23.25" customHeight="1">
      <c r="B24" s="114" t="s">
        <v>20</v>
      </c>
      <c r="C24" s="115" t="s">
        <v>268</v>
      </c>
      <c r="D24" s="116">
        <v>2442.7600000000002</v>
      </c>
      <c r="E24" s="116" t="s">
        <v>24</v>
      </c>
      <c r="F24" s="116" t="s">
        <v>24</v>
      </c>
      <c r="G24" s="116" t="s">
        <v>24</v>
      </c>
      <c r="H24" s="116" t="s">
        <v>24</v>
      </c>
      <c r="I24" s="116" t="s">
        <v>24</v>
      </c>
      <c r="J24" s="116">
        <v>-10.83</v>
      </c>
      <c r="K24" s="116" t="s">
        <v>24</v>
      </c>
      <c r="L24" s="116" t="s">
        <v>24</v>
      </c>
      <c r="M24" s="116" t="s">
        <v>24</v>
      </c>
      <c r="N24" s="116">
        <f t="shared" si="1"/>
        <v>2431.9300000000003</v>
      </c>
      <c r="O24" s="117"/>
    </row>
    <row r="25" spans="1:15" ht="25.5" customHeight="1">
      <c r="B25" s="114" t="s">
        <v>31</v>
      </c>
      <c r="C25" s="115" t="s">
        <v>269</v>
      </c>
      <c r="D25" s="116">
        <v>0</v>
      </c>
      <c r="E25" s="116" t="s">
        <v>24</v>
      </c>
      <c r="F25" s="116" t="s">
        <v>24</v>
      </c>
      <c r="G25" s="116" t="s">
        <v>24</v>
      </c>
      <c r="H25" s="116" t="s">
        <v>24</v>
      </c>
      <c r="I25" s="116" t="s">
        <v>24</v>
      </c>
      <c r="J25" s="116" t="s">
        <v>24</v>
      </c>
      <c r="K25" s="116" t="s">
        <v>24</v>
      </c>
      <c r="L25" s="116" t="s">
        <v>24</v>
      </c>
      <c r="M25" s="116" t="s">
        <v>24</v>
      </c>
      <c r="N25" s="116">
        <f t="shared" si="1"/>
        <v>0</v>
      </c>
      <c r="O25" s="113"/>
    </row>
    <row r="26" spans="1:15" ht="28.5" customHeight="1">
      <c r="B26" s="110" t="s">
        <v>95</v>
      </c>
      <c r="C26" s="111" t="s">
        <v>277</v>
      </c>
      <c r="D26" s="112">
        <f t="shared" ref="D26:N26" si="6">SUM(D11,D14,D17,D20,D23)</f>
        <v>914716.36</v>
      </c>
      <c r="E26" s="112">
        <f t="shared" si="6"/>
        <v>251637.7099999995</v>
      </c>
      <c r="F26" s="112">
        <f t="shared" si="6"/>
        <v>0</v>
      </c>
      <c r="G26" s="112">
        <f t="shared" si="6"/>
        <v>5526905.9699999997</v>
      </c>
      <c r="H26" s="112">
        <f t="shared" si="6"/>
        <v>0</v>
      </c>
      <c r="I26" s="112">
        <f t="shared" si="6"/>
        <v>0</v>
      </c>
      <c r="J26" s="112">
        <f t="shared" si="6"/>
        <v>-278790.63</v>
      </c>
      <c r="K26" s="112">
        <f t="shared" si="6"/>
        <v>0</v>
      </c>
      <c r="L26" s="112">
        <f t="shared" si="6"/>
        <v>-653.23</v>
      </c>
      <c r="M26" s="112">
        <f t="shared" si="6"/>
        <v>0</v>
      </c>
      <c r="N26" s="112">
        <f t="shared" si="6"/>
        <v>6413816.1799999988</v>
      </c>
      <c r="O26" s="113"/>
    </row>
    <row r="27" spans="1:15" ht="15" customHeight="1">
      <c r="B27" s="225" t="s">
        <v>278</v>
      </c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</row>
    <row r="28" spans="1:15" customFormat="1" ht="99" customHeight="1">
      <c r="A28" s="3"/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</row>
    <row r="29" spans="1:15" s="118" customFormat="1" ht="12.75" customHeight="1">
      <c r="A29" s="3"/>
    </row>
    <row r="30" spans="1:15" ht="15" customHeight="1"/>
    <row r="31" spans="1:15" ht="15" customHeight="1"/>
    <row r="32" spans="1:1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1">
    <mergeCell ref="B27:N28"/>
    <mergeCell ref="B1:N1"/>
    <mergeCell ref="L2:N2"/>
    <mergeCell ref="B4:N4"/>
    <mergeCell ref="B5:N5"/>
    <mergeCell ref="B6:N6"/>
    <mergeCell ref="B8:B9"/>
    <mergeCell ref="C8:C9"/>
    <mergeCell ref="D8:D9"/>
    <mergeCell ref="E8:M8"/>
    <mergeCell ref="N8:N9"/>
  </mergeCells>
  <pageMargins left="0.7" right="0.7" top="0.75" bottom="0.75" header="0.3" footer="0.3"/>
  <pageSetup paperSize="9" scale="6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FBA</vt:lpstr>
      <vt:lpstr>VRA</vt:lpstr>
      <vt:lpstr>VSAFAS 20</vt:lpstr>
      <vt:lpstr>FBA!Print_Titles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Ilona Balsienė</cp:lastModifiedBy>
  <cp:lastPrinted>2026-05-04T07:07:25Z</cp:lastPrinted>
  <dcterms:created xsi:type="dcterms:W3CDTF">2009-07-20T14:30:53Z</dcterms:created>
  <dcterms:modified xsi:type="dcterms:W3CDTF">2026-05-13T20:44:11Z</dcterms:modified>
</cp:coreProperties>
</file>