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rtotojas\Desktop\"/>
    </mc:Choice>
  </mc:AlternateContent>
  <xr:revisionPtr revIDLastSave="0" documentId="8_{32D92214-9D69-460B-9940-6B722A450FC0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Finansinės būklės ataskaita" sheetId="2" r:id="rId1"/>
    <sheet name="Veiklos rezultatų ataskaita" sheetId="3" r:id="rId2"/>
    <sheet name="Finansavimo sumos" sheetId="1" r:id="rId3"/>
  </sheets>
  <definedNames>
    <definedName name="_xlnm.Print_Titles" localSheetId="2">'Finansavimo sumos'!$11:$13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0" i="2" l="1"/>
  <c r="G90" i="2"/>
  <c r="H86" i="2"/>
  <c r="H84" i="2" s="1"/>
  <c r="G86" i="2"/>
  <c r="G84" i="2"/>
  <c r="H75" i="2"/>
  <c r="G75" i="2"/>
  <c r="G69" i="2" s="1"/>
  <c r="H69" i="2"/>
  <c r="H65" i="2"/>
  <c r="G65" i="2"/>
  <c r="G64" i="2" s="1"/>
  <c r="G94" i="2" s="1"/>
  <c r="H64" i="2"/>
  <c r="H94" i="2" s="1"/>
  <c r="H59" i="2"/>
  <c r="G59" i="2"/>
  <c r="H49" i="2"/>
  <c r="G49" i="2"/>
  <c r="H42" i="2"/>
  <c r="H41" i="2" s="1"/>
  <c r="G42" i="2"/>
  <c r="G41" i="2"/>
  <c r="H27" i="2"/>
  <c r="H20" i="2" s="1"/>
  <c r="H58" i="2" s="1"/>
  <c r="G27" i="2"/>
  <c r="H21" i="2"/>
  <c r="G21" i="2"/>
  <c r="G20" i="2"/>
  <c r="G58" i="2" s="1"/>
  <c r="J47" i="3"/>
  <c r="I47" i="3"/>
  <c r="J31" i="3"/>
  <c r="I31" i="3"/>
  <c r="J28" i="3"/>
  <c r="J21" i="3" s="1"/>
  <c r="J46" i="3" s="1"/>
  <c r="J54" i="3" s="1"/>
  <c r="J56" i="3" s="1"/>
  <c r="I28" i="3"/>
  <c r="I21" i="3" s="1"/>
  <c r="I46" i="3" s="1"/>
  <c r="I54" i="3" s="1"/>
  <c r="I56" i="3" s="1"/>
  <c r="J22" i="3"/>
  <c r="I22" i="3"/>
  <c r="N25" i="1"/>
  <c r="N24" i="1"/>
  <c r="M23" i="1"/>
  <c r="L23" i="1"/>
  <c r="K23" i="1"/>
  <c r="J23" i="1"/>
  <c r="I23" i="1"/>
  <c r="H23" i="1"/>
  <c r="G23" i="1"/>
  <c r="F23" i="1"/>
  <c r="E23" i="1"/>
  <c r="D23" i="1"/>
  <c r="D26" i="1" s="1"/>
  <c r="N22" i="1"/>
  <c r="N21" i="1"/>
  <c r="M20" i="1"/>
  <c r="L20" i="1"/>
  <c r="K20" i="1"/>
  <c r="J20" i="1"/>
  <c r="I20" i="1"/>
  <c r="H20" i="1"/>
  <c r="G20" i="1"/>
  <c r="F20" i="1"/>
  <c r="E20" i="1"/>
  <c r="D20" i="1"/>
  <c r="N20" i="1" s="1"/>
  <c r="N19" i="1"/>
  <c r="N18" i="1"/>
  <c r="M17" i="1"/>
  <c r="L17" i="1"/>
  <c r="K17" i="1"/>
  <c r="J17" i="1"/>
  <c r="I17" i="1"/>
  <c r="H17" i="1"/>
  <c r="G17" i="1"/>
  <c r="F17" i="1"/>
  <c r="E17" i="1"/>
  <c r="D17" i="1"/>
  <c r="N16" i="1"/>
  <c r="N15" i="1"/>
  <c r="M14" i="1"/>
  <c r="M26" i="1" s="1"/>
  <c r="L14" i="1"/>
  <c r="L26" i="1" s="1"/>
  <c r="K14" i="1"/>
  <c r="K26" i="1" s="1"/>
  <c r="J14" i="1"/>
  <c r="J26" i="1" s="1"/>
  <c r="I14" i="1"/>
  <c r="I26" i="1" s="1"/>
  <c r="H14" i="1"/>
  <c r="H26" i="1" s="1"/>
  <c r="G14" i="1"/>
  <c r="G26" i="1" s="1"/>
  <c r="F14" i="1"/>
  <c r="F26" i="1" s="1"/>
  <c r="E14" i="1"/>
  <c r="D14" i="1"/>
  <c r="N14" i="1" l="1"/>
  <c r="N17" i="1"/>
  <c r="E26" i="1"/>
  <c r="N26" i="1" s="1"/>
  <c r="N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G38" authorId="0" shapeId="0" xr:uid="{3F08B3A6-EAD3-49C8-81E1-D4B345E3FFA9}">
      <text>
        <r>
          <rPr>
            <sz val="9"/>
            <color indexed="8"/>
            <rFont val="Tahoma"/>
            <charset val="186"/>
          </rPr>
          <t>#02_1_G39#</t>
        </r>
      </text>
    </comment>
    <comment ref="G68" authorId="0" shapeId="0" xr:uid="{C0B31132-5C47-4206-8368-597466EE2855}">
      <text>
        <r>
          <rPr>
            <sz val="9"/>
            <color indexed="8"/>
            <rFont val="Tahoma"/>
            <charset val="186"/>
          </rPr>
          <t>#02_1_G68#</t>
        </r>
      </text>
    </comment>
    <comment ref="G74" authorId="0" shapeId="0" xr:uid="{FB6911DC-224A-43A7-BDC5-FFBC5ED48080}">
      <text>
        <r>
          <rPr>
            <sz val="9"/>
            <color indexed="8"/>
            <rFont val="Tahoma"/>
            <charset val="186"/>
          </rPr>
          <t>#02_1_G74#</t>
        </r>
      </text>
    </comment>
    <comment ref="G76" authorId="0" shapeId="0" xr:uid="{6716F7A1-09DC-493E-8C98-257FC4E51858}">
      <text>
        <r>
          <rPr>
            <sz val="9"/>
            <color indexed="8"/>
            <rFont val="Tahoma"/>
            <charset val="186"/>
          </rPr>
          <t>#02_1_G76#</t>
        </r>
      </text>
    </comment>
    <comment ref="G77" authorId="0" shapeId="0" xr:uid="{1C4CA571-A25A-40FC-906D-61A23BF9509E}">
      <text>
        <r>
          <rPr>
            <sz val="9"/>
            <color indexed="8"/>
            <rFont val="Tahoma"/>
            <charset val="186"/>
          </rPr>
          <t>#02_1_G77#</t>
        </r>
      </text>
    </comment>
    <comment ref="G78" authorId="0" shapeId="0" xr:uid="{98D3E541-F6D3-4E98-90D4-B0CEA670B91F}">
      <text>
        <r>
          <rPr>
            <sz val="9"/>
            <color indexed="8"/>
            <rFont val="Tahoma"/>
            <charset val="186"/>
          </rPr>
          <t>#02_1_G78#</t>
        </r>
      </text>
    </comment>
    <comment ref="G81" authorId="0" shapeId="0" xr:uid="{FCCC8C9B-EEB5-436E-AD4B-09998584CE75}">
      <text>
        <r>
          <rPr>
            <sz val="9"/>
            <color indexed="8"/>
            <rFont val="Tahoma"/>
            <charset val="186"/>
          </rPr>
          <t>#02_1_G81#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I23" authorId="0" shapeId="0" xr:uid="{1E6B9748-AC03-4133-948F-9DD694899531}">
      <text>
        <r>
          <rPr>
            <sz val="9"/>
            <color indexed="8"/>
            <rFont val="Tahoma"/>
          </rPr>
          <t xml:space="preserve">#03_2_I23#
</t>
        </r>
      </text>
    </comment>
    <comment ref="I24" authorId="0" shapeId="0" xr:uid="{8374129F-7909-495A-AF77-DB34A3020795}">
      <text>
        <r>
          <rPr>
            <sz val="9"/>
            <color indexed="8"/>
            <rFont val="Tahoma"/>
          </rPr>
          <t xml:space="preserve">#03_2_I24#
</t>
        </r>
      </text>
    </comment>
    <comment ref="I25" authorId="0" shapeId="0" xr:uid="{B1456779-F429-4638-9CB6-419DF3AF0F83}">
      <text>
        <r>
          <rPr>
            <sz val="9"/>
            <color indexed="8"/>
            <rFont val="Tahoma"/>
          </rPr>
          <t>#03_2_I25#</t>
        </r>
      </text>
    </comment>
    <comment ref="I26" authorId="0" shapeId="0" xr:uid="{0599BBCA-00B0-4CC0-8240-490FB35B0D7E}">
      <text>
        <r>
          <rPr>
            <sz val="9"/>
            <color indexed="8"/>
            <rFont val="Tahoma"/>
          </rPr>
          <t>#03_2_I26#</t>
        </r>
      </text>
    </comment>
    <comment ref="I32" authorId="0" shapeId="0" xr:uid="{B43A2E60-4F6F-4997-8196-3FAC5CB58548}">
      <text>
        <r>
          <rPr>
            <sz val="9"/>
            <color indexed="8"/>
            <rFont val="Tahoma"/>
          </rPr>
          <t>#03_2_I32#</t>
        </r>
      </text>
    </comment>
    <comment ref="I33" authorId="0" shapeId="0" xr:uid="{DFBE339C-C6BA-4AAE-809B-C25D4023FAF1}">
      <text>
        <r>
          <rPr>
            <sz val="9"/>
            <color indexed="8"/>
            <rFont val="Tahoma"/>
          </rPr>
          <t>#03_2_I33#</t>
        </r>
      </text>
    </comment>
    <comment ref="I34" authorId="0" shapeId="0" xr:uid="{6DC1A548-5090-42EC-A226-B6DB22582C59}">
      <text>
        <r>
          <rPr>
            <sz val="9"/>
            <color indexed="8"/>
            <rFont val="Tahoma"/>
          </rPr>
          <t>#03_2_I34#</t>
        </r>
      </text>
    </comment>
    <comment ref="I35" authorId="0" shapeId="0" xr:uid="{2BA14912-C0C9-4236-8F11-D32D51AF5911}">
      <text>
        <r>
          <rPr>
            <sz val="9"/>
            <color indexed="8"/>
            <rFont val="Tahoma"/>
          </rPr>
          <t>#03_2_I35#</t>
        </r>
      </text>
    </comment>
    <comment ref="I36" authorId="0" shapeId="0" xr:uid="{3ABE6F59-DA03-44F0-9565-1C9125C8229C}">
      <text>
        <r>
          <rPr>
            <sz val="9"/>
            <color indexed="8"/>
            <rFont val="Tahoma"/>
          </rPr>
          <t>#03_2_I36#</t>
        </r>
      </text>
    </comment>
    <comment ref="I37" authorId="0" shapeId="0" xr:uid="{398A4C72-C684-4C25-9206-71FADF688EC4}">
      <text>
        <r>
          <rPr>
            <sz val="9"/>
            <color indexed="8"/>
            <rFont val="Tahoma"/>
          </rPr>
          <t>#03_2_I37#</t>
        </r>
      </text>
    </comment>
    <comment ref="I38" authorId="0" shapeId="0" xr:uid="{9D22A589-40A6-41FA-A68A-C5B9797670CF}">
      <text>
        <r>
          <rPr>
            <sz val="9"/>
            <color indexed="8"/>
            <rFont val="Tahoma"/>
          </rPr>
          <t>#03_2_I38#</t>
        </r>
      </text>
    </comment>
    <comment ref="I39" authorId="0" shapeId="0" xr:uid="{282B4F1C-A901-48E5-A301-4126FB3F4544}">
      <text>
        <r>
          <rPr>
            <sz val="9"/>
            <color indexed="8"/>
            <rFont val="Tahoma"/>
          </rPr>
          <t>#03_2_I39#</t>
        </r>
      </text>
    </comment>
    <comment ref="I40" authorId="0" shapeId="0" xr:uid="{36FD8B23-5614-4C4A-9ADC-637CDC48862B}">
      <text>
        <r>
          <rPr>
            <sz val="9"/>
            <color indexed="8"/>
            <rFont val="Tahoma"/>
          </rPr>
          <t>#03_2_I40#</t>
        </r>
      </text>
    </comment>
    <comment ref="I41" authorId="0" shapeId="0" xr:uid="{F80EA38A-F79F-4A73-9421-F19F95691ECF}">
      <text>
        <r>
          <rPr>
            <sz val="9"/>
            <color indexed="8"/>
            <rFont val="Tahoma"/>
          </rPr>
          <t>#03_2_I41#</t>
        </r>
      </text>
    </comment>
    <comment ref="I42" authorId="0" shapeId="0" xr:uid="{E4F865D1-C019-467F-BABD-8E7CED3F8392}">
      <text>
        <r>
          <rPr>
            <sz val="9"/>
            <color indexed="8"/>
            <rFont val="Tahoma"/>
          </rPr>
          <t>#03_2_I42#</t>
        </r>
      </text>
    </comment>
    <comment ref="I43" authorId="0" shapeId="0" xr:uid="{E0ABDF33-9C70-4B76-82BE-37933038A51C}">
      <text>
        <r>
          <rPr>
            <sz val="9"/>
            <color indexed="8"/>
            <rFont val="Tahoma"/>
          </rPr>
          <t>#03_2_I43#</t>
        </r>
      </text>
    </comment>
    <comment ref="I44" authorId="0" shapeId="0" xr:uid="{3C86F0BB-F9DC-44C6-B56E-A1F8E3E66EDB}">
      <text>
        <r>
          <rPr>
            <sz val="9"/>
            <color indexed="8"/>
            <rFont val="Tahoma"/>
          </rPr>
          <t>#03_2_I44#</t>
        </r>
      </text>
    </comment>
    <comment ref="I45" authorId="0" shapeId="0" xr:uid="{9D820AD4-CC19-4FEF-B9AA-7E8B09EF8C3E}">
      <text>
        <r>
          <rPr>
            <sz val="9"/>
            <color indexed="8"/>
            <rFont val="Tahoma"/>
          </rPr>
          <t>#03_2_I45#</t>
        </r>
      </text>
    </comment>
    <comment ref="I53" authorId="0" shapeId="0" xr:uid="{F4B5DE69-B989-4DA8-B2D8-6D5B725D5A98}">
      <text>
        <r>
          <rPr>
            <sz val="9"/>
            <color indexed="8"/>
            <rFont val="Tahoma"/>
          </rPr>
          <t>#03_2_I53#</t>
        </r>
      </text>
    </comment>
    <comment ref="I55" authorId="0" shapeId="0" xr:uid="{59D389A6-3C9C-43FA-B5AD-027DA3A1FE70}">
      <text>
        <r>
          <rPr>
            <sz val="9"/>
            <color indexed="8"/>
            <rFont val="Tahoma"/>
          </rPr>
          <t>#03_2_I55#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Zita</author>
  </authors>
  <commentList>
    <comment ref="D15" authorId="0" shapeId="0" xr:uid="{00000000-0006-0000-0200-000001000000}">
      <text>
        <r>
          <rPr>
            <b/>
            <sz val="9"/>
            <color indexed="8"/>
            <rFont val="Tahoma"/>
            <family val="2"/>
            <charset val="186"/>
          </rPr>
          <t>#20_4_D14#</t>
        </r>
      </text>
    </comment>
    <comment ref="E15" authorId="0" shapeId="0" xr:uid="{00000000-0006-0000-0200-000002000000}">
      <text>
        <r>
          <rPr>
            <b/>
            <sz val="9"/>
            <color indexed="8"/>
            <rFont val="Tahoma"/>
            <family val="2"/>
            <charset val="186"/>
          </rPr>
          <t>#20_4_E14#</t>
        </r>
      </text>
    </comment>
    <comment ref="F15" authorId="0" shapeId="0" xr:uid="{00000000-0006-0000-0200-000003000000}">
      <text>
        <r>
          <rPr>
            <b/>
            <sz val="9"/>
            <color indexed="8"/>
            <rFont val="Tahoma"/>
            <family val="2"/>
            <charset val="186"/>
          </rPr>
          <t>#20_4_F14#</t>
        </r>
      </text>
    </comment>
    <comment ref="G15" authorId="0" shapeId="0" xr:uid="{00000000-0006-0000-0200-000004000000}">
      <text>
        <r>
          <rPr>
            <b/>
            <sz val="9"/>
            <color indexed="8"/>
            <rFont val="Tahoma"/>
            <family val="2"/>
            <charset val="186"/>
          </rPr>
          <t>#20_4_G14#</t>
        </r>
      </text>
    </comment>
    <comment ref="H15" authorId="0" shapeId="0" xr:uid="{00000000-0006-0000-0200-000005000000}">
      <text>
        <r>
          <rPr>
            <b/>
            <sz val="9"/>
            <color indexed="8"/>
            <rFont val="Tahoma"/>
            <family val="2"/>
            <charset val="186"/>
          </rPr>
          <t>#20_4_H14#</t>
        </r>
      </text>
    </comment>
    <comment ref="I15" authorId="0" shapeId="0" xr:uid="{00000000-0006-0000-0200-000006000000}">
      <text>
        <r>
          <rPr>
            <b/>
            <sz val="9"/>
            <color indexed="8"/>
            <rFont val="Tahoma"/>
            <family val="2"/>
            <charset val="186"/>
          </rPr>
          <t>#20_4_I14#</t>
        </r>
      </text>
    </comment>
    <comment ref="J15" authorId="0" shapeId="0" xr:uid="{00000000-0006-0000-0200-000007000000}">
      <text>
        <r>
          <rPr>
            <b/>
            <sz val="9"/>
            <color indexed="8"/>
            <rFont val="Tahoma"/>
            <family val="2"/>
            <charset val="186"/>
          </rPr>
          <t>#20_4_J14#</t>
        </r>
      </text>
    </comment>
    <comment ref="K15" authorId="0" shapeId="0" xr:uid="{00000000-0006-0000-0200-000008000000}">
      <text>
        <r>
          <rPr>
            <b/>
            <sz val="9"/>
            <color indexed="8"/>
            <rFont val="Tahoma"/>
            <family val="2"/>
            <charset val="186"/>
          </rPr>
          <t>#20_4_K14#</t>
        </r>
      </text>
    </comment>
    <comment ref="L15" authorId="0" shapeId="0" xr:uid="{00000000-0006-0000-0200-000009000000}">
      <text>
        <r>
          <rPr>
            <b/>
            <sz val="9"/>
            <color indexed="8"/>
            <rFont val="Tahoma"/>
            <family val="2"/>
            <charset val="186"/>
          </rPr>
          <t>#20_4_L14#</t>
        </r>
      </text>
    </comment>
    <comment ref="M15" authorId="0" shapeId="0" xr:uid="{00000000-0006-0000-0200-00000A000000}">
      <text>
        <r>
          <rPr>
            <b/>
            <sz val="9"/>
            <color indexed="8"/>
            <rFont val="Tahoma"/>
            <family val="2"/>
            <charset val="186"/>
          </rPr>
          <t>#20_4_M14#</t>
        </r>
      </text>
    </comment>
    <comment ref="D16" authorId="0" shapeId="0" xr:uid="{00000000-0006-0000-0200-00000B000000}">
      <text>
        <r>
          <rPr>
            <b/>
            <sz val="9"/>
            <color indexed="8"/>
            <rFont val="Tahoma"/>
            <family val="2"/>
            <charset val="186"/>
          </rPr>
          <t>#20_4_D15#</t>
        </r>
      </text>
    </comment>
    <comment ref="E16" authorId="0" shapeId="0" xr:uid="{00000000-0006-0000-0200-00000C000000}">
      <text>
        <r>
          <rPr>
            <b/>
            <sz val="9"/>
            <color indexed="8"/>
            <rFont val="Tahoma"/>
            <family val="2"/>
            <charset val="186"/>
          </rPr>
          <t>#20_4_E15#</t>
        </r>
      </text>
    </comment>
    <comment ref="F16" authorId="0" shapeId="0" xr:uid="{00000000-0006-0000-0200-00000D000000}">
      <text>
        <r>
          <rPr>
            <b/>
            <sz val="9"/>
            <color indexed="8"/>
            <rFont val="Tahoma"/>
            <family val="2"/>
            <charset val="186"/>
          </rPr>
          <t>#20_4_F15#</t>
        </r>
      </text>
    </comment>
    <comment ref="G16" authorId="0" shapeId="0" xr:uid="{00000000-0006-0000-0200-00000E000000}">
      <text>
        <r>
          <rPr>
            <b/>
            <sz val="9"/>
            <color indexed="8"/>
            <rFont val="Tahoma"/>
            <family val="2"/>
            <charset val="186"/>
          </rPr>
          <t>#20_4_G15#</t>
        </r>
      </text>
    </comment>
    <comment ref="H16" authorId="0" shapeId="0" xr:uid="{00000000-0006-0000-0200-00000F000000}">
      <text>
        <r>
          <rPr>
            <b/>
            <sz val="9"/>
            <color indexed="8"/>
            <rFont val="Tahoma"/>
            <family val="2"/>
            <charset val="186"/>
          </rPr>
          <t>#20_4_H15#</t>
        </r>
      </text>
    </comment>
    <comment ref="I16" authorId="0" shapeId="0" xr:uid="{00000000-0006-0000-0200-000010000000}">
      <text>
        <r>
          <rPr>
            <b/>
            <sz val="9"/>
            <color indexed="8"/>
            <rFont val="Tahoma"/>
            <family val="2"/>
            <charset val="186"/>
          </rPr>
          <t>#20_4_I15#</t>
        </r>
      </text>
    </comment>
    <comment ref="J16" authorId="0" shapeId="0" xr:uid="{00000000-0006-0000-0200-000011000000}">
      <text>
        <r>
          <rPr>
            <b/>
            <sz val="9"/>
            <color indexed="8"/>
            <rFont val="Tahoma"/>
            <family val="2"/>
            <charset val="186"/>
          </rPr>
          <t>#20_4_J15#</t>
        </r>
      </text>
    </comment>
    <comment ref="K16" authorId="0" shapeId="0" xr:uid="{00000000-0006-0000-0200-000012000000}">
      <text>
        <r>
          <rPr>
            <b/>
            <sz val="9"/>
            <color indexed="8"/>
            <rFont val="Tahoma"/>
            <family val="2"/>
            <charset val="186"/>
          </rPr>
          <t>#20_4_K15#</t>
        </r>
      </text>
    </comment>
    <comment ref="L16" authorId="0" shapeId="0" xr:uid="{00000000-0006-0000-0200-000013000000}">
      <text>
        <r>
          <rPr>
            <b/>
            <sz val="9"/>
            <color indexed="8"/>
            <rFont val="Tahoma"/>
            <family val="2"/>
            <charset val="186"/>
          </rPr>
          <t>#20_4_L15#</t>
        </r>
      </text>
    </comment>
    <comment ref="M16" authorId="0" shapeId="0" xr:uid="{00000000-0006-0000-0200-000014000000}">
      <text>
        <r>
          <rPr>
            <b/>
            <sz val="9"/>
            <color indexed="8"/>
            <rFont val="Tahoma"/>
            <family val="2"/>
            <charset val="186"/>
          </rPr>
          <t>#20_4_M15#</t>
        </r>
      </text>
    </comment>
    <comment ref="D18" authorId="0" shapeId="0" xr:uid="{00000000-0006-0000-0200-000015000000}">
      <text>
        <r>
          <rPr>
            <b/>
            <sz val="9"/>
            <color indexed="8"/>
            <rFont val="Tahoma"/>
            <family val="2"/>
            <charset val="186"/>
          </rPr>
          <t>#20_4_D17#</t>
        </r>
      </text>
    </comment>
    <comment ref="E18" authorId="0" shapeId="0" xr:uid="{00000000-0006-0000-0200-000016000000}">
      <text>
        <r>
          <rPr>
            <b/>
            <sz val="9"/>
            <color indexed="8"/>
            <rFont val="Tahoma"/>
            <family val="2"/>
            <charset val="186"/>
          </rPr>
          <t>#20_4_E17#</t>
        </r>
      </text>
    </comment>
    <comment ref="F18" authorId="0" shapeId="0" xr:uid="{00000000-0006-0000-0200-000017000000}">
      <text>
        <r>
          <rPr>
            <b/>
            <sz val="9"/>
            <color indexed="8"/>
            <rFont val="Tahoma"/>
            <family val="2"/>
            <charset val="186"/>
          </rPr>
          <t>#20_4_F17#</t>
        </r>
      </text>
    </comment>
    <comment ref="G18" authorId="0" shapeId="0" xr:uid="{00000000-0006-0000-0200-000018000000}">
      <text>
        <r>
          <rPr>
            <b/>
            <sz val="9"/>
            <color indexed="8"/>
            <rFont val="Tahoma"/>
            <family val="2"/>
            <charset val="186"/>
          </rPr>
          <t>#20_4_G17#</t>
        </r>
      </text>
    </comment>
    <comment ref="H18" authorId="0" shapeId="0" xr:uid="{00000000-0006-0000-0200-000019000000}">
      <text>
        <r>
          <rPr>
            <b/>
            <sz val="9"/>
            <color indexed="8"/>
            <rFont val="Tahoma"/>
            <family val="2"/>
            <charset val="186"/>
          </rPr>
          <t>#20_4_H17#</t>
        </r>
      </text>
    </comment>
    <comment ref="I18" authorId="0" shapeId="0" xr:uid="{00000000-0006-0000-0200-00001A000000}">
      <text>
        <r>
          <rPr>
            <b/>
            <sz val="9"/>
            <color indexed="8"/>
            <rFont val="Tahoma"/>
            <family val="2"/>
            <charset val="186"/>
          </rPr>
          <t>#20_4_I17#</t>
        </r>
      </text>
    </comment>
    <comment ref="J18" authorId="0" shapeId="0" xr:uid="{00000000-0006-0000-0200-00001B000000}">
      <text>
        <r>
          <rPr>
            <b/>
            <sz val="9"/>
            <color indexed="8"/>
            <rFont val="Tahoma"/>
            <family val="2"/>
            <charset val="186"/>
          </rPr>
          <t>#20_4_J17#</t>
        </r>
      </text>
    </comment>
    <comment ref="K18" authorId="0" shapeId="0" xr:uid="{00000000-0006-0000-0200-00001C000000}">
      <text>
        <r>
          <rPr>
            <b/>
            <sz val="9"/>
            <color indexed="8"/>
            <rFont val="Tahoma"/>
            <family val="2"/>
            <charset val="186"/>
          </rPr>
          <t>#20_4_K17#</t>
        </r>
      </text>
    </comment>
    <comment ref="L18" authorId="0" shapeId="0" xr:uid="{00000000-0006-0000-0200-00001D000000}">
      <text>
        <r>
          <rPr>
            <b/>
            <sz val="9"/>
            <color indexed="8"/>
            <rFont val="Tahoma"/>
            <family val="2"/>
            <charset val="186"/>
          </rPr>
          <t>#20_4_L17#</t>
        </r>
      </text>
    </comment>
    <comment ref="M18" authorId="0" shapeId="0" xr:uid="{00000000-0006-0000-0200-00001E000000}">
      <text>
        <r>
          <rPr>
            <b/>
            <sz val="9"/>
            <color indexed="8"/>
            <rFont val="Tahoma"/>
            <family val="2"/>
            <charset val="186"/>
          </rPr>
          <t>#20_4_M17#</t>
        </r>
      </text>
    </comment>
    <comment ref="D19" authorId="0" shapeId="0" xr:uid="{00000000-0006-0000-0200-00001F000000}">
      <text>
        <r>
          <rPr>
            <b/>
            <sz val="9"/>
            <color indexed="8"/>
            <rFont val="Tahoma"/>
            <family val="2"/>
            <charset val="186"/>
          </rPr>
          <t>#20_4_D18#</t>
        </r>
      </text>
    </comment>
    <comment ref="E19" authorId="0" shapeId="0" xr:uid="{00000000-0006-0000-0200-000020000000}">
      <text>
        <r>
          <rPr>
            <b/>
            <sz val="9"/>
            <color indexed="8"/>
            <rFont val="Tahoma"/>
            <family val="2"/>
            <charset val="186"/>
          </rPr>
          <t>#20_4_E18#</t>
        </r>
      </text>
    </comment>
    <comment ref="F19" authorId="0" shapeId="0" xr:uid="{00000000-0006-0000-0200-000021000000}">
      <text>
        <r>
          <rPr>
            <b/>
            <sz val="9"/>
            <color indexed="8"/>
            <rFont val="Tahoma"/>
            <family val="2"/>
            <charset val="186"/>
          </rPr>
          <t>#20_4_F18#</t>
        </r>
      </text>
    </comment>
    <comment ref="G19" authorId="0" shapeId="0" xr:uid="{00000000-0006-0000-0200-000022000000}">
      <text>
        <r>
          <rPr>
            <b/>
            <sz val="9"/>
            <color indexed="8"/>
            <rFont val="Tahoma"/>
            <family val="2"/>
            <charset val="186"/>
          </rPr>
          <t>#20_4_G18#</t>
        </r>
      </text>
    </comment>
    <comment ref="H19" authorId="0" shapeId="0" xr:uid="{00000000-0006-0000-0200-000023000000}">
      <text>
        <r>
          <rPr>
            <b/>
            <sz val="9"/>
            <color indexed="8"/>
            <rFont val="Tahoma"/>
            <family val="2"/>
            <charset val="186"/>
          </rPr>
          <t>#20_4_H18#</t>
        </r>
      </text>
    </comment>
    <comment ref="I19" authorId="0" shapeId="0" xr:uid="{00000000-0006-0000-0200-000024000000}">
      <text>
        <r>
          <rPr>
            <b/>
            <sz val="9"/>
            <color indexed="8"/>
            <rFont val="Tahoma"/>
            <family val="2"/>
            <charset val="186"/>
          </rPr>
          <t>#20_4_I18#</t>
        </r>
      </text>
    </comment>
    <comment ref="J19" authorId="0" shapeId="0" xr:uid="{00000000-0006-0000-0200-000025000000}">
      <text>
        <r>
          <rPr>
            <b/>
            <sz val="9"/>
            <color indexed="8"/>
            <rFont val="Tahoma"/>
            <family val="2"/>
            <charset val="186"/>
          </rPr>
          <t>#20_4_J18#</t>
        </r>
      </text>
    </comment>
    <comment ref="K19" authorId="0" shapeId="0" xr:uid="{00000000-0006-0000-0200-000026000000}">
      <text>
        <r>
          <rPr>
            <b/>
            <sz val="9"/>
            <color indexed="8"/>
            <rFont val="Tahoma"/>
            <family val="2"/>
            <charset val="186"/>
          </rPr>
          <t>#20_4_K18#</t>
        </r>
      </text>
    </comment>
    <comment ref="L19" authorId="0" shapeId="0" xr:uid="{00000000-0006-0000-0200-000027000000}">
      <text>
        <r>
          <rPr>
            <b/>
            <sz val="9"/>
            <color indexed="8"/>
            <rFont val="Tahoma"/>
            <family val="2"/>
            <charset val="186"/>
          </rPr>
          <t>#20_4_L18#</t>
        </r>
      </text>
    </comment>
    <comment ref="M19" authorId="0" shapeId="0" xr:uid="{00000000-0006-0000-0200-000028000000}">
      <text>
        <r>
          <rPr>
            <b/>
            <sz val="9"/>
            <color indexed="8"/>
            <rFont val="Tahoma"/>
            <family val="2"/>
            <charset val="186"/>
          </rPr>
          <t>#20_4_M18#</t>
        </r>
      </text>
    </comment>
    <comment ref="D21" authorId="0" shapeId="0" xr:uid="{00000000-0006-0000-0200-000029000000}">
      <text>
        <r>
          <rPr>
            <b/>
            <sz val="9"/>
            <color indexed="8"/>
            <rFont val="Tahoma"/>
            <family val="2"/>
            <charset val="186"/>
          </rPr>
          <t>#20_4_D20#</t>
        </r>
      </text>
    </comment>
    <comment ref="E21" authorId="0" shapeId="0" xr:uid="{00000000-0006-0000-0200-00002A000000}">
      <text>
        <r>
          <rPr>
            <b/>
            <sz val="9"/>
            <color indexed="8"/>
            <rFont val="Tahoma"/>
            <family val="2"/>
            <charset val="186"/>
          </rPr>
          <t>#20_4_E20#</t>
        </r>
      </text>
    </comment>
    <comment ref="F21" authorId="0" shapeId="0" xr:uid="{00000000-0006-0000-0200-00002B000000}">
      <text>
        <r>
          <rPr>
            <b/>
            <sz val="9"/>
            <color indexed="8"/>
            <rFont val="Tahoma"/>
            <family val="2"/>
            <charset val="186"/>
          </rPr>
          <t>#20_4_F20#</t>
        </r>
      </text>
    </comment>
    <comment ref="G21" authorId="0" shapeId="0" xr:uid="{00000000-0006-0000-0200-00002C000000}">
      <text>
        <r>
          <rPr>
            <b/>
            <sz val="9"/>
            <color indexed="8"/>
            <rFont val="Tahoma"/>
            <family val="2"/>
            <charset val="186"/>
          </rPr>
          <t>#20_4_G20#</t>
        </r>
      </text>
    </comment>
    <comment ref="H21" authorId="0" shapeId="0" xr:uid="{00000000-0006-0000-0200-00002D000000}">
      <text>
        <r>
          <rPr>
            <b/>
            <sz val="9"/>
            <color indexed="8"/>
            <rFont val="Tahoma"/>
            <family val="2"/>
            <charset val="186"/>
          </rPr>
          <t>#20_4_H20#</t>
        </r>
      </text>
    </comment>
    <comment ref="I21" authorId="0" shapeId="0" xr:uid="{00000000-0006-0000-0200-00002E000000}">
      <text>
        <r>
          <rPr>
            <b/>
            <sz val="9"/>
            <color indexed="8"/>
            <rFont val="Tahoma"/>
            <family val="2"/>
            <charset val="186"/>
          </rPr>
          <t>#20_4_I20#</t>
        </r>
      </text>
    </comment>
    <comment ref="J21" authorId="0" shapeId="0" xr:uid="{00000000-0006-0000-0200-00002F000000}">
      <text>
        <r>
          <rPr>
            <b/>
            <sz val="9"/>
            <color indexed="8"/>
            <rFont val="Tahoma"/>
            <family val="2"/>
            <charset val="186"/>
          </rPr>
          <t>#20_4_J20#</t>
        </r>
      </text>
    </comment>
    <comment ref="K21" authorId="0" shapeId="0" xr:uid="{00000000-0006-0000-0200-000030000000}">
      <text>
        <r>
          <rPr>
            <b/>
            <sz val="9"/>
            <color indexed="8"/>
            <rFont val="Tahoma"/>
            <family val="2"/>
            <charset val="186"/>
          </rPr>
          <t>#20_4_K20#</t>
        </r>
      </text>
    </comment>
    <comment ref="L21" authorId="0" shapeId="0" xr:uid="{00000000-0006-0000-0200-000031000000}">
      <text>
        <r>
          <rPr>
            <b/>
            <sz val="9"/>
            <color indexed="8"/>
            <rFont val="Tahoma"/>
            <family val="2"/>
            <charset val="186"/>
          </rPr>
          <t>#20_4_L20#</t>
        </r>
      </text>
    </comment>
    <comment ref="M21" authorId="0" shapeId="0" xr:uid="{00000000-0006-0000-0200-000032000000}">
      <text>
        <r>
          <rPr>
            <b/>
            <sz val="9"/>
            <color indexed="8"/>
            <rFont val="Tahoma"/>
            <family val="2"/>
            <charset val="186"/>
          </rPr>
          <t>#20_4_M20#</t>
        </r>
      </text>
    </comment>
    <comment ref="D22" authorId="0" shapeId="0" xr:uid="{00000000-0006-0000-0200-000033000000}">
      <text>
        <r>
          <rPr>
            <b/>
            <sz val="9"/>
            <color indexed="8"/>
            <rFont val="Tahoma"/>
            <family val="2"/>
            <charset val="186"/>
          </rPr>
          <t>#20_4_D21#</t>
        </r>
      </text>
    </comment>
    <comment ref="E22" authorId="0" shapeId="0" xr:uid="{00000000-0006-0000-0200-000034000000}">
      <text>
        <r>
          <rPr>
            <b/>
            <sz val="9"/>
            <color indexed="8"/>
            <rFont val="Tahoma"/>
            <family val="2"/>
            <charset val="186"/>
          </rPr>
          <t>#20_4_E21#</t>
        </r>
      </text>
    </comment>
    <comment ref="F22" authorId="0" shapeId="0" xr:uid="{00000000-0006-0000-0200-000035000000}">
      <text>
        <r>
          <rPr>
            <b/>
            <sz val="9"/>
            <color indexed="8"/>
            <rFont val="Tahoma"/>
            <family val="2"/>
            <charset val="186"/>
          </rPr>
          <t>#20_4_F21#</t>
        </r>
      </text>
    </comment>
    <comment ref="G22" authorId="0" shapeId="0" xr:uid="{00000000-0006-0000-0200-000036000000}">
      <text>
        <r>
          <rPr>
            <b/>
            <sz val="9"/>
            <color indexed="8"/>
            <rFont val="Tahoma"/>
            <family val="2"/>
            <charset val="186"/>
          </rPr>
          <t>#20_4_G21#</t>
        </r>
      </text>
    </comment>
    <comment ref="H22" authorId="0" shapeId="0" xr:uid="{00000000-0006-0000-0200-000037000000}">
      <text>
        <r>
          <rPr>
            <b/>
            <sz val="9"/>
            <color indexed="8"/>
            <rFont val="Tahoma"/>
            <family val="2"/>
            <charset val="186"/>
          </rPr>
          <t>#20_4_H21#</t>
        </r>
      </text>
    </comment>
    <comment ref="I22" authorId="0" shapeId="0" xr:uid="{00000000-0006-0000-0200-000038000000}">
      <text>
        <r>
          <rPr>
            <b/>
            <sz val="9"/>
            <color indexed="8"/>
            <rFont val="Tahoma"/>
            <family val="2"/>
            <charset val="186"/>
          </rPr>
          <t>#20_4_I21#</t>
        </r>
      </text>
    </comment>
    <comment ref="J22" authorId="0" shapeId="0" xr:uid="{00000000-0006-0000-0200-000039000000}">
      <text>
        <r>
          <rPr>
            <b/>
            <sz val="9"/>
            <color indexed="8"/>
            <rFont val="Tahoma"/>
            <family val="2"/>
            <charset val="186"/>
          </rPr>
          <t>#20_4_J21#</t>
        </r>
      </text>
    </comment>
    <comment ref="K22" authorId="0" shapeId="0" xr:uid="{00000000-0006-0000-0200-00003A000000}">
      <text>
        <r>
          <rPr>
            <b/>
            <sz val="9"/>
            <color indexed="8"/>
            <rFont val="Tahoma"/>
            <family val="2"/>
            <charset val="186"/>
          </rPr>
          <t>#20_4_K21#</t>
        </r>
      </text>
    </comment>
    <comment ref="L22" authorId="0" shapeId="0" xr:uid="{00000000-0006-0000-0200-00003B000000}">
      <text>
        <r>
          <rPr>
            <b/>
            <sz val="9"/>
            <color indexed="8"/>
            <rFont val="Tahoma"/>
            <family val="2"/>
            <charset val="186"/>
          </rPr>
          <t>#20_4_L21#</t>
        </r>
      </text>
    </comment>
    <comment ref="M22" authorId="0" shapeId="0" xr:uid="{00000000-0006-0000-0200-00003C000000}">
      <text>
        <r>
          <rPr>
            <b/>
            <sz val="9"/>
            <color indexed="8"/>
            <rFont val="Tahoma"/>
            <family val="2"/>
            <charset val="186"/>
          </rPr>
          <t>#20_4_M21#</t>
        </r>
      </text>
    </comment>
    <comment ref="D24" authorId="0" shapeId="0" xr:uid="{00000000-0006-0000-0200-00003D000000}">
      <text>
        <r>
          <rPr>
            <b/>
            <sz val="9"/>
            <color indexed="8"/>
            <rFont val="Tahoma"/>
            <family val="2"/>
            <charset val="186"/>
          </rPr>
          <t>#20_4_D23#</t>
        </r>
      </text>
    </comment>
    <comment ref="E24" authorId="0" shapeId="0" xr:uid="{00000000-0006-0000-0200-00003E000000}">
      <text>
        <r>
          <rPr>
            <b/>
            <sz val="9"/>
            <color indexed="8"/>
            <rFont val="Tahoma"/>
            <family val="2"/>
            <charset val="186"/>
          </rPr>
          <t>#20_4_E23#</t>
        </r>
      </text>
    </comment>
    <comment ref="F24" authorId="0" shapeId="0" xr:uid="{00000000-0006-0000-0200-00003F000000}">
      <text>
        <r>
          <rPr>
            <b/>
            <sz val="9"/>
            <color indexed="8"/>
            <rFont val="Tahoma"/>
            <family val="2"/>
            <charset val="186"/>
          </rPr>
          <t>#20_4_F23#</t>
        </r>
      </text>
    </comment>
    <comment ref="G24" authorId="0" shapeId="0" xr:uid="{00000000-0006-0000-0200-000040000000}">
      <text>
        <r>
          <rPr>
            <b/>
            <sz val="9"/>
            <color indexed="8"/>
            <rFont val="Tahoma"/>
            <family val="2"/>
            <charset val="186"/>
          </rPr>
          <t>#20_4_G23#</t>
        </r>
      </text>
    </comment>
    <comment ref="H24" authorId="0" shapeId="0" xr:uid="{00000000-0006-0000-0200-000041000000}">
      <text>
        <r>
          <rPr>
            <b/>
            <sz val="9"/>
            <color indexed="8"/>
            <rFont val="Tahoma"/>
            <family val="2"/>
            <charset val="186"/>
          </rPr>
          <t>#20_4_H23#</t>
        </r>
      </text>
    </comment>
    <comment ref="I24" authorId="0" shapeId="0" xr:uid="{00000000-0006-0000-0200-000042000000}">
      <text>
        <r>
          <rPr>
            <b/>
            <sz val="9"/>
            <color indexed="8"/>
            <rFont val="Tahoma"/>
            <family val="2"/>
            <charset val="186"/>
          </rPr>
          <t>#20_4_I23#</t>
        </r>
      </text>
    </comment>
    <comment ref="J24" authorId="0" shapeId="0" xr:uid="{00000000-0006-0000-0200-000043000000}">
      <text>
        <r>
          <rPr>
            <b/>
            <sz val="9"/>
            <color indexed="8"/>
            <rFont val="Tahoma"/>
            <family val="2"/>
            <charset val="186"/>
          </rPr>
          <t>#20_4_J23#</t>
        </r>
      </text>
    </comment>
    <comment ref="K24" authorId="0" shapeId="0" xr:uid="{00000000-0006-0000-0200-000044000000}">
      <text>
        <r>
          <rPr>
            <b/>
            <sz val="9"/>
            <color indexed="8"/>
            <rFont val="Tahoma"/>
            <family val="2"/>
            <charset val="186"/>
          </rPr>
          <t>#20_4_K23#</t>
        </r>
      </text>
    </comment>
    <comment ref="L24" authorId="0" shapeId="0" xr:uid="{00000000-0006-0000-0200-000045000000}">
      <text>
        <r>
          <rPr>
            <b/>
            <sz val="9"/>
            <color indexed="8"/>
            <rFont val="Tahoma"/>
            <family val="2"/>
            <charset val="186"/>
          </rPr>
          <t>#20_4_L23#</t>
        </r>
      </text>
    </comment>
    <comment ref="M24" authorId="0" shapeId="0" xr:uid="{00000000-0006-0000-0200-000046000000}">
      <text>
        <r>
          <rPr>
            <b/>
            <sz val="9"/>
            <color indexed="8"/>
            <rFont val="Tahoma"/>
            <family val="2"/>
            <charset val="186"/>
          </rPr>
          <t>#20_4_M23#</t>
        </r>
      </text>
    </comment>
    <comment ref="D25" authorId="0" shapeId="0" xr:uid="{00000000-0006-0000-0200-000047000000}">
      <text>
        <r>
          <rPr>
            <b/>
            <sz val="9"/>
            <color indexed="8"/>
            <rFont val="Tahoma"/>
            <family val="2"/>
            <charset val="186"/>
          </rPr>
          <t>#20_4_D24#</t>
        </r>
      </text>
    </comment>
    <comment ref="E25" authorId="0" shapeId="0" xr:uid="{00000000-0006-0000-0200-000048000000}">
      <text>
        <r>
          <rPr>
            <b/>
            <sz val="9"/>
            <color indexed="8"/>
            <rFont val="Tahoma"/>
            <family val="2"/>
            <charset val="186"/>
          </rPr>
          <t>#20_4_E24#</t>
        </r>
      </text>
    </comment>
    <comment ref="F25" authorId="0" shapeId="0" xr:uid="{00000000-0006-0000-0200-000049000000}">
      <text>
        <r>
          <rPr>
            <b/>
            <sz val="9"/>
            <color indexed="8"/>
            <rFont val="Tahoma"/>
            <family val="2"/>
            <charset val="186"/>
          </rPr>
          <t>#20_4_F24#</t>
        </r>
      </text>
    </comment>
    <comment ref="G25" authorId="0" shapeId="0" xr:uid="{00000000-0006-0000-0200-00004A000000}">
      <text>
        <r>
          <rPr>
            <b/>
            <sz val="9"/>
            <color indexed="8"/>
            <rFont val="Tahoma"/>
            <family val="2"/>
            <charset val="186"/>
          </rPr>
          <t>#20_4_G24#</t>
        </r>
      </text>
    </comment>
    <comment ref="H25" authorId="0" shapeId="0" xr:uid="{00000000-0006-0000-0200-00004B000000}">
      <text>
        <r>
          <rPr>
            <b/>
            <sz val="9"/>
            <color indexed="8"/>
            <rFont val="Tahoma"/>
            <family val="2"/>
            <charset val="186"/>
          </rPr>
          <t>#20_4_H24#</t>
        </r>
      </text>
    </comment>
    <comment ref="I25" authorId="0" shapeId="0" xr:uid="{00000000-0006-0000-0200-00004C000000}">
      <text>
        <r>
          <rPr>
            <b/>
            <sz val="9"/>
            <color indexed="8"/>
            <rFont val="Tahoma"/>
            <family val="2"/>
            <charset val="186"/>
          </rPr>
          <t>#20_4_I24#</t>
        </r>
      </text>
    </comment>
    <comment ref="J25" authorId="0" shapeId="0" xr:uid="{00000000-0006-0000-0200-00004D000000}">
      <text>
        <r>
          <rPr>
            <b/>
            <sz val="9"/>
            <color indexed="8"/>
            <rFont val="Tahoma"/>
            <family val="2"/>
            <charset val="186"/>
          </rPr>
          <t>#20_4_J24#</t>
        </r>
      </text>
    </comment>
    <comment ref="K25" authorId="0" shapeId="0" xr:uid="{00000000-0006-0000-0200-00004E000000}">
      <text>
        <r>
          <rPr>
            <b/>
            <sz val="9"/>
            <color indexed="8"/>
            <rFont val="Tahoma"/>
            <family val="2"/>
            <charset val="186"/>
          </rPr>
          <t>#20_4_K24#</t>
        </r>
      </text>
    </comment>
    <comment ref="L25" authorId="0" shapeId="0" xr:uid="{00000000-0006-0000-0200-00004F000000}">
      <text>
        <r>
          <rPr>
            <b/>
            <sz val="9"/>
            <color indexed="8"/>
            <rFont val="Tahoma"/>
            <family val="2"/>
            <charset val="186"/>
          </rPr>
          <t>#20_4_L24#</t>
        </r>
      </text>
    </comment>
    <comment ref="M25" authorId="0" shapeId="0" xr:uid="{00000000-0006-0000-0200-000050000000}">
      <text>
        <r>
          <rPr>
            <b/>
            <sz val="9"/>
            <color indexed="8"/>
            <rFont val="Tahoma"/>
            <family val="2"/>
            <charset val="186"/>
          </rPr>
          <t>#20_4_M24#</t>
        </r>
      </text>
    </comment>
  </commentList>
</comments>
</file>

<file path=xl/sharedStrings.xml><?xml version="1.0" encoding="utf-8"?>
<sst xmlns="http://schemas.openxmlformats.org/spreadsheetml/2006/main" count="663" uniqueCount="417">
  <si>
    <t/>
  </si>
  <si>
    <t xml:space="preserve">                                     20-ojo VSAFAS „Finansavimo sumos“</t>
  </si>
  <si>
    <t xml:space="preserve">                                      4 priedas</t>
  </si>
  <si>
    <t>(Informacijos apie finansavimo sumas pagal šaltinį, tikslinę paskirtį ir jų pokyčius per ataskaitinį laikotarpį pateikimo žemesniojo lygio</t>
  </si>
  <si>
    <t>finansinių ataskaitų aiškinamajame rašte forma)</t>
  </si>
  <si>
    <t>FINANSAVIMO SUMOS PAGAL ŠALTINĮ, TIKSLINĘ PASKIRTĮ IR JŲ POKYČIAI PER ATASKAITINĮ LAIKOTARPĮ</t>
  </si>
  <si>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</si>
  <si>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</si>
  <si>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</si>
  <si>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</si>
  <si>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</si>
  <si>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</si>
  <si>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t>Finansavimo sumų pergrupavimas*</t>
  </si>
  <si>
    <t>Neatlygintinai gautas turtas</t>
  </si>
  <si>
    <t>Perduota kitiems viešojo sektoriaus subjektams</t>
  </si>
  <si>
    <t>Finansavimo sumų sumažėjimas dėl turto pardavimo</t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</si>
  <si>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</si>
  <si>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</si>
  <si>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</si>
  <si>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 xml:space="preserve"> Finansavimo sumų (gautinų) pasikeitimas</t>
  </si>
  <si>
    <t>Finansavimo sumų pergrupavimas</t>
  </si>
  <si>
    <t>11</t>
  </si>
  <si>
    <t>1.</t>
  </si>
  <si>
    <t>Iš valstybės biudžeto (išskyrus valstybės biudžeto asignavimų dalį, gautą  iš Europos Sąjungos, užsienio valstybių ir tarptautinių organizacijų):</t>
  </si>
  <si>
    <t>1.1.</t>
  </si>
  <si>
    <t>nepiniginiam turtui įsigyti</t>
  </si>
  <si>
    <t>0</t>
  </si>
  <si>
    <t>4141, 4241 sąskaitų likutis pradžiai</t>
  </si>
  <si>
    <t>apyvarta saskaitų 4241101, 4241201, 4241301 ir minusuojamas 5 ir 6 stulpeliai</t>
  </si>
  <si>
    <t xml:space="preserve"> apyvarta saskaitų 4241103+4241203+4241303</t>
  </si>
  <si>
    <t>Pastaba: 8 stulpelyje atkeliamos sumos, kai debetuojamas 424 panaudojimas ir debetuojama sąskaitos 226300111, 8800001, 8800004, 2263002</t>
  </si>
  <si>
    <t xml:space="preserve"> apyvarta saskaitų 4241102+4241202+4241302 atimant 8 ir 10 stulpelius</t>
  </si>
  <si>
    <t>Pastaba: 10 stulpelyje atkeliamos sumos, kai debetuojamos sąskaitos 424 panaudojimas ir debetuojamas 8332001, 8333001</t>
  </si>
  <si>
    <t xml:space="preserve"> apyvarta saskaitų 4241104+4241204+4241304</t>
  </si>
  <si>
    <t>apyvarta sąskaitų 4141</t>
  </si>
  <si>
    <t>1.2.</t>
  </si>
  <si>
    <t>kitoms išlaidoms kompensuoti</t>
  </si>
  <si>
    <t>4142, 4242 sąskaitų likutis pradžiai</t>
  </si>
  <si>
    <t>apyvarta saskaitos 4242001 ir minusuojamas 5 ir 6 stulpeliai</t>
  </si>
  <si>
    <t xml:space="preserve"> apyvarta saskaitos 4242003</t>
  </si>
  <si>
    <t xml:space="preserve"> apyvarta saskaitos 4242002</t>
  </si>
  <si>
    <t xml:space="preserve"> apyvarta saskaitų 4242004</t>
  </si>
  <si>
    <t>apyvarta sąskaitų 4142</t>
  </si>
  <si>
    <t>2.</t>
  </si>
  <si>
    <t>Iš savivaldybės biudžeto (išskyrus  savivaldybės biudžeto asignavimų  dalį, gautą  iš Europos Sąjungos, užsienio valstybių ir tarptautinių organizacijų):</t>
  </si>
  <si>
    <t>2.1.</t>
  </si>
  <si>
    <t>4151, 4251 sąskaitų likutis pradžiai</t>
  </si>
  <si>
    <t>apyvarta saskaitų 4251101, 4251201, 4251301 ir minusuojamas 5 ir 6 stulpeliai</t>
  </si>
  <si>
    <t xml:space="preserve"> apyvarta saskaitų 4251103+4251203+4251303</t>
  </si>
  <si>
    <t>Pastaba: 8 stulpelyje atkeliamos sumos, kai debetuojamas 425 panaudojimas ir debetuojama sąskaitos 226300111, 8800001, 8800004, 2263002</t>
  </si>
  <si>
    <t xml:space="preserve"> apyvarta saskaitų 4251102+4251202+4251302 atimant 8 ir 10 stulpelius</t>
  </si>
  <si>
    <t>Pastaba: 10 stulpelyje atkeliamos sumos, kai debetuojamos sąskaitos 425 panaudojimas ir debetuojamas 8332001, 8333001</t>
  </si>
  <si>
    <t xml:space="preserve"> apyvarta saskaitų 4251104+4251204+4251304</t>
  </si>
  <si>
    <t>apyvarta sąskaitų 4151</t>
  </si>
  <si>
    <t>2.2.</t>
  </si>
  <si>
    <t>4152, 4252 sąskaitų likutis pradžiai</t>
  </si>
  <si>
    <t>apyvarta saskaitų 4252001 ir minusuojamas 5 ir 6 stulpeliai</t>
  </si>
  <si>
    <t xml:space="preserve"> apyvarta saskaitos 4252003</t>
  </si>
  <si>
    <t xml:space="preserve"> apyvarta saskaitų 4252002 atimant 8 ir 10 stulpelius</t>
  </si>
  <si>
    <t xml:space="preserve"> apyvarta saskaitų 4252004</t>
  </si>
  <si>
    <t>apyvarta sąskaitų 4152</t>
  </si>
  <si>
    <t>3.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</si>
  <si>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</si>
  <si>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3.1.</t>
  </si>
  <si>
    <t>4111, 4121, 4131, 4211, 4221, 4231 sąskaitų likutis pradžiai</t>
  </si>
  <si>
    <t>apyvarta saskaitų 4211101, 4211201, 4211301, 4221101, 4221201, 4221301, 4231101, 4231201, 4231301, ir minusuojamas 5 ir 6 stulpeliai</t>
  </si>
  <si>
    <t xml:space="preserve"> apyvarta saskaitų 4211103+4211203+4211303+4221103+4221203+4221303+4231103+4231203+4231303</t>
  </si>
  <si>
    <t>Pastaba: 8 stulpelyje atkeliamos sumos, kai debetuojamas 421, 422, 423 panaudojimas ir debetuojama sąskaitos 226300111, 8800001, 8800004, 2263002</t>
  </si>
  <si>
    <t xml:space="preserve"> apyvarta saskaitų 4211102+4211202+4211302+4221102+4221202+4221302+4231102+4231202+4231302 atimant 8 ir 10 stulpelius</t>
  </si>
  <si>
    <t>Pastaba: 10 stulpelyje atkeliamos sumos, kai debetuojamos sąskaitos 421, 422, 423 panaudojimas ir debetuojamas 8332001, 8333001</t>
  </si>
  <si>
    <t xml:space="preserve"> apyvarta saskaitų 4211104+4211204+4211304+4221104+4221204+4221304+4231104+'4231204+4231304</t>
  </si>
  <si>
    <t>apyvarta sąskaitų 4111+4121+4131</t>
  </si>
  <si>
    <t>3.2.</t>
  </si>
  <si>
    <t>4112, 4122, 4132, 4212, 4222, 4232 sąskaitų likutis pradžiai</t>
  </si>
  <si>
    <t>apyvarta saskaitų 4212001, 4222001, 4232001 ir minusuojamas 5 ir 6 stulpeliai</t>
  </si>
  <si>
    <t xml:space="preserve"> apyvarta saskaitų 4212003+4222003+4232003</t>
  </si>
  <si>
    <t xml:space="preserve"> apyvarta saskaitų 4212002+4222002+4232002 atimant 8 ir 10 stulpelius</t>
  </si>
  <si>
    <t xml:space="preserve"> apyvarta saskaitų 4212004+4222004+4232004</t>
  </si>
  <si>
    <t>apyvarta sąskaitų 4112+4122+4132</t>
  </si>
  <si>
    <t>4.</t>
  </si>
  <si>
    <t>Iš kitų šaltinių:</t>
  </si>
  <si>
    <t>4.1.</t>
  </si>
  <si>
    <t>4161, 4261 sąskaitų likutis pradžiai</t>
  </si>
  <si>
    <t>apyvarta saskaitų 4261101, 4261201, 4261301 ir minusuojamas 5 ir 6 stulpeliai</t>
  </si>
  <si>
    <t xml:space="preserve"> apyvarta saskaitų 4261103+4261203+4261303</t>
  </si>
  <si>
    <t>Pastaba: 8 stulpelyje atkeliamos sumos, kai debetuojamas 426 panaudojimas ir debetuojama sąskaitos 226300111, 8800001, 8800004, 2263002</t>
  </si>
  <si>
    <t xml:space="preserve"> apyvarta saskaitų 4261102+4261202+4261302 atimant 8 ir 10 stulpelius</t>
  </si>
  <si>
    <t>Pastaba: 10 stulpelyje atkeliamos sumos, kai debetuojamos sąskaitos 426 panaudojimas ir debetuojamas 8332001, 8333001</t>
  </si>
  <si>
    <t xml:space="preserve"> apyvarta saskaitų 4261104+4261204+4261304</t>
  </si>
  <si>
    <t>apyvarta sąskaitų 4161</t>
  </si>
  <si>
    <t>4.2.</t>
  </si>
  <si>
    <t>4162, 4262 sąskaitų likutis pradžiai</t>
  </si>
  <si>
    <t>apyvarta saskaitos 4262001 ir minusuojamas 5 ir 6 stulpeliai</t>
  </si>
  <si>
    <t xml:space="preserve"> apyvarta saskaitų 4262003</t>
  </si>
  <si>
    <t xml:space="preserve"> apyvarta saskaitos 4262002 atimant 8 ir 10 stulpelius</t>
  </si>
  <si>
    <t xml:space="preserve"> apyvarta saskaitos 4262004</t>
  </si>
  <si>
    <t>apyvarta sąskaitų 4162</t>
  </si>
  <si>
    <t>5.</t>
  </si>
  <si>
    <t>Iš viso finansavimo sumų</t>
  </si>
  <si>
    <t>* Šioje skiltyje rodomas finansavimo sumų pergrupavimas; praėjusio ataskaitinio laikotarpio klaidų taisymas; valiutos kurso įtaka pinigų likučiams, susijusiems su finansavimo sumomis; finansavimo sumų dalis, pagal 26-ojo VSAFAS „Fondų apskaita ir finansinių ataskaitų rinkinys“ 24 punktą pripažinta valstybės iždo finansavimo pajamomis.</t>
  </si>
  <si>
    <t>Gargždų kultūros centras</t>
  </si>
  <si>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</si>
  <si>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</si>
  <si>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</si>
  <si>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</si>
  <si>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t>Įm.k.163547140 Klaipėdos g. 15, Gargždai</t>
  </si>
  <si>
    <t>(viešojo sektoriaus subjekto, parengusio finansinės būklės ataskaitą (konsoliduotąją finansinės būklės ataskaitą), kodas, adresas)</t>
  </si>
  <si>
    <t>FINANSINĖS BŪKLĖS ATASKAITA</t>
  </si>
  <si>
    <t>PAGAL  2023-06-30 D. DUOMENIS</t>
  </si>
  <si>
    <t>(data)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</si>
  <si>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</si>
  <si>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</si>
  <si>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</si>
  <si>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</si>
  <si>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</si>
  <si>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</si>
  <si>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</si>
  <si>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</si>
  <si>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</si>
  <si>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>Plėtros darbai</t>
  </si>
  <si>
    <t>Debetas-kreditas sąskaitos 111 pabaigos datai</t>
  </si>
  <si>
    <t>I.2</t>
  </si>
  <si>
    <t>Programinė įranga ir jos licencijos</t>
  </si>
  <si>
    <t>Debetas-kreditas sąskaitos 112 pabaigos datai</t>
  </si>
  <si>
    <t>I.3</t>
  </si>
  <si>
    <t>Kitas nematerialusis turtas</t>
  </si>
  <si>
    <t>Debetas-kreditas sąskaitų 113+114+115 pabaigos datai</t>
  </si>
  <si>
    <t>I.4</t>
  </si>
  <si>
    <t>Nebaigti projektai ir išankstiniai mokėjimai</t>
  </si>
  <si>
    <t>Debetas-kreditas sąskaitų 116+117 pabaigos datai</t>
  </si>
  <si>
    <t>I.5</t>
  </si>
  <si>
    <t>Prestižas</t>
  </si>
  <si>
    <t>Debetas-kreditas sąskaitos 118 pabaigos datai</t>
  </si>
  <si>
    <t>II.</t>
  </si>
  <si>
    <t>Ilgalaikis materialusis turtas</t>
  </si>
  <si>
    <t>II.1</t>
  </si>
  <si>
    <t>Žemė</t>
  </si>
  <si>
    <t>Debetas-kreditas sąskaitos 1201 pabaigos datai</t>
  </si>
  <si>
    <t>II.2</t>
  </si>
  <si>
    <t>Pastatai</t>
  </si>
  <si>
    <t>Debetas-kreditas sąskaitos 1202 pabaigos datai</t>
  </si>
  <si>
    <t>II.3</t>
  </si>
  <si>
    <t>Infrastruktūros statiniai</t>
  </si>
  <si>
    <t>Debetas-kreditas sąskaitos 1203 pabaigos datai</t>
  </si>
  <si>
    <t>II.4</t>
  </si>
  <si>
    <t>Kiti statiniai</t>
  </si>
  <si>
    <t>Debetas-kreditas sąskaitos 1211 pabaigos datai</t>
  </si>
  <si>
    <t>II.5</t>
  </si>
  <si>
    <t>Mašinos ir įrenginiai</t>
  </si>
  <si>
    <t>Debetas-kreditas sąskaitos 1205 pabaigos datai</t>
  </si>
  <si>
    <t>II.6</t>
  </si>
  <si>
    <t>Transporto priemonės</t>
  </si>
  <si>
    <t>Debetas-kreditas sąskaitos 1206 pabaigos datai</t>
  </si>
  <si>
    <t>II.7</t>
  </si>
  <si>
    <t>Baldai, biuro įranga ir kitas ilgalaikis materialusis turtas</t>
  </si>
  <si>
    <t>Debetas-kreditas sąskaitos 1208 + 1209 pabaigos datai</t>
  </si>
  <si>
    <t>II.8</t>
  </si>
  <si>
    <t>Kultūros ir kitos vertybės</t>
  </si>
  <si>
    <t>Debetas-kreditas sąskaitos 1204+1207+1212 pabaigos datai</t>
  </si>
  <si>
    <t>II.9</t>
  </si>
  <si>
    <t>Nebaigta statyba ir išankstiniai mokėjimai</t>
  </si>
  <si>
    <t>Debetas-kreditas sąskaitos 1210 pabaigos datai</t>
  </si>
  <si>
    <t>III.</t>
  </si>
  <si>
    <t>Ilgalaikis finansinis turtas</t>
  </si>
  <si>
    <t>Debetas-kreditas sąskaitų 161+162+163+164+165+166 pabaigos datai</t>
  </si>
  <si>
    <t>IV.</t>
  </si>
  <si>
    <t>Mineraliniai ištekliai</t>
  </si>
  <si>
    <t>Debetas-kreditas sąskaitos 17 pabaigos datai</t>
  </si>
  <si>
    <t>V.</t>
  </si>
  <si>
    <t>Kitas ilgalaikis turtas</t>
  </si>
  <si>
    <t>Debetas-kreditas sąskaitos 18 pabaigos datai</t>
  </si>
  <si>
    <t>B.</t>
  </si>
  <si>
    <t>BIOLOGINIS TURTAS</t>
  </si>
  <si>
    <t>Debetas-kreditas sąskaitos19 pabaigos datai</t>
  </si>
  <si>
    <t>C.</t>
  </si>
  <si>
    <t>TRUMPALAIKIS TURTAS</t>
  </si>
  <si>
    <t>Atsargos</t>
  </si>
  <si>
    <t>Strateginės ir neliečiamosios atsargos</t>
  </si>
  <si>
    <t>Debetas-kreditas sąskaitos200 pabaigos datai</t>
  </si>
  <si>
    <t>Medžiagos, žaliavos ir ūkinis inventorius</t>
  </si>
  <si>
    <t>Debetas-kreditas sąskaitos201+202 pabaigos datai</t>
  </si>
  <si>
    <t>Nebaigta gaminti produkcija ir nebaigtos vykdyti sutartys</t>
  </si>
  <si>
    <t>Debetas-kreditas sąskaitos203+204 pabaigos datai</t>
  </si>
  <si>
    <t>Pagaminta produkcija, atsargos, skirtos parduoti (perduoti)</t>
  </si>
  <si>
    <t>Debetas-kreditas sąskaitų 205+206 pabaigos datai</t>
  </si>
  <si>
    <t>Ilgalaikis materialusis ir biologinis turtas, skirtas parduoti</t>
  </si>
  <si>
    <t>Debetas-kreditas sąskaitos207 pabaigos datai</t>
  </si>
  <si>
    <t>Išankstiniai apmokėjimai</t>
  </si>
  <si>
    <t>Debetas-kreditas sąskaitų 211+212 pabaigos datai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</si>
  <si>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</si>
  <si>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</si>
  <si>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</si>
  <si>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Debetas-kreditas sąskaitos 221 pabaigos datai</t>
  </si>
  <si>
    <t>III.2</t>
  </si>
  <si>
    <t>Gautini mokesčiai ir socialinės įmokos</t>
  </si>
  <si>
    <t>Debetas-kreditas sąskaitos 223+224 pabaigos datai</t>
  </si>
  <si>
    <t>III.3</t>
  </si>
  <si>
    <t>Gautinos finansavimo sumos</t>
  </si>
  <si>
    <t>Debetas-kreditas sąskaitos222 pabaigos datai</t>
  </si>
  <si>
    <t>III.4</t>
  </si>
  <si>
    <t>Gautinos sumos už turto naudojimą, parduotas prekes, turtą, paslaugas</t>
  </si>
  <si>
    <t>Debetas-kreditas sąskaitų 225+226 pabaigos datai</t>
  </si>
  <si>
    <t>III.5</t>
  </si>
  <si>
    <t>Sukauptos gautinos sumos</t>
  </si>
  <si>
    <t>Debetas-kreditas sąskaitos228 pabaigos datai</t>
  </si>
  <si>
    <t>III.6</t>
  </si>
  <si>
    <t>Kitos gautinos sumos</t>
  </si>
  <si>
    <t>Debetas-kreditas sąskaitos 227+229 pabaigos datai</t>
  </si>
  <si>
    <t>Trumpalaikės investicijos</t>
  </si>
  <si>
    <t>Debetas-kreditas sąskaitos23 pabaigos datai</t>
  </si>
  <si>
    <t>Pinigai ir pinigų ekvivalentai</t>
  </si>
  <si>
    <t>Debetas-kreditas sąskaitos24 pabaigos datai</t>
  </si>
  <si>
    <t>IŠ VISO TURTO:</t>
  </si>
  <si>
    <t>D.</t>
  </si>
  <si>
    <t>FINANSAVIMO SUMOS</t>
  </si>
  <si>
    <t xml:space="preserve">Iš valstybės biudžeto </t>
  </si>
  <si>
    <t>Debetas-kreditas sąskaitų 414+424 pabaigos datai</t>
  </si>
  <si>
    <t>Iš savivaldybės biudžeto</t>
  </si>
  <si>
    <t>Debetas-kreditas sąskaitos 415+425 pabaigos datai</t>
  </si>
  <si>
    <t>Iš Europos Sąjungos, užsienio valstybių ir tarptautinių organizacijų</t>
  </si>
  <si>
    <t>Debetas-kreditas sąskaitų 411+412+413+421+422+423 pabaigos datai</t>
  </si>
  <si>
    <t xml:space="preserve">IV. </t>
  </si>
  <si>
    <t>Iš kitų šaltinių</t>
  </si>
  <si>
    <t>Debetas-kreditas sąskaitų 416+426 pabaigos datai</t>
  </si>
  <si>
    <t>E.</t>
  </si>
  <si>
    <t>ĮSIPAREIGOJIMAI</t>
  </si>
  <si>
    <t>Ilgalaikiai įsipareigojimai</t>
  </si>
  <si>
    <t>Ilgalaikiai finansiniai įsipareigojimai</t>
  </si>
  <si>
    <t>Debetas-kreditas sąskaitų 521+522+523+524 pabaigos datai</t>
  </si>
  <si>
    <t>Ilgalaikiai atidėjiniai</t>
  </si>
  <si>
    <t>Debetas-kreditas sąskaitų 51 pabaigos datai</t>
  </si>
  <si>
    <t xml:space="preserve">I.3 </t>
  </si>
  <si>
    <t>Kiti ilgalaikiai įsipareigojimai</t>
  </si>
  <si>
    <t>Debetas-kreditas sąskaitų 525+526+527 pabaigos datai</t>
  </si>
  <si>
    <t>Trumpalaikiai įsipareigojimai</t>
  </si>
  <si>
    <t>Ilgalaikių atidėjinių einamųjų metų dalis ir trumpalaikiai atidėjiniai</t>
  </si>
  <si>
    <t>Debetas-kreditas sąskaitos61 pabaigos datai</t>
  </si>
  <si>
    <t>Ilgalaikių įsipareigojimų einamųjų metų dalis</t>
  </si>
  <si>
    <t>Debetas-kreditas sąskaitos62 pabaigos datai</t>
  </si>
  <si>
    <t>Trumpalaikiai finansiniai įsipareigojimai</t>
  </si>
  <si>
    <t>Debetas-kreditas sąskaitos63 pabaigos datai</t>
  </si>
  <si>
    <t>Mokėtinos subsidijos, dotacijos ir finansavimo sumos</t>
  </si>
  <si>
    <t>Debetas-kreditas sąskaitos64 pabaigos datai</t>
  </si>
  <si>
    <t>Mokėtinos sumos į Europos Sąjungos biudžetą</t>
  </si>
  <si>
    <t>Debetas-kreditas sąskaitos65 pabaigos datai</t>
  </si>
  <si>
    <t>Mokėtinos sumos į biudžetus ir fondus</t>
  </si>
  <si>
    <t>II.6.1</t>
  </si>
  <si>
    <t>Grąžintinos finansavimo sumos</t>
  </si>
  <si>
    <t>Debetas-kreditas sąskaitos686 pabaigos datai</t>
  </si>
  <si>
    <t>II.6.2</t>
  </si>
  <si>
    <t>Kitos mokėtinos sumos biudžetui</t>
  </si>
  <si>
    <t>Debetas-kreditas sąskaitų 681+682+683 pabaigos datai</t>
  </si>
  <si>
    <t>Mokėtinos socialinės išmokos</t>
  </si>
  <si>
    <t>Debetas-kreditas sąskaitos66 pabaigos datai</t>
  </si>
  <si>
    <t>Grąžintini mokesčiai, įmokos ir jų permokos</t>
  </si>
  <si>
    <t>Debetas-kreditas sąskaitos67 pabaigos datai</t>
  </si>
  <si>
    <t>Tiekėjams mokėtinos sumos</t>
  </si>
  <si>
    <t>Debetas-kreditas sąskaitos691 pabaigos datai</t>
  </si>
  <si>
    <t>II.10</t>
  </si>
  <si>
    <t>Su darbo santykiais susiję įsipareigojimai</t>
  </si>
  <si>
    <t>Debetas-kreditas sąskaitos 692+693-6930001(PVM)-6930002(ATV PVM) pabaigos datai</t>
  </si>
  <si>
    <t>II.11</t>
  </si>
  <si>
    <t>Sukauptos mokėtinos sumos</t>
  </si>
  <si>
    <t>Debetas-kreditas sąskaitos 695 pabaigos datai</t>
  </si>
  <si>
    <t>II.12</t>
  </si>
  <si>
    <t>Kiti trumpalaikiai įsipareigojimai</t>
  </si>
  <si>
    <t>Debetas-kreditas sąskaitų 684+694+685+6930001(PVM)+6930002(ATV PVM) pabaigos datai</t>
  </si>
  <si>
    <t>F.</t>
  </si>
  <si>
    <t>GRYNASIS TURTAS</t>
  </si>
  <si>
    <t>Dalininkų kapitalas</t>
  </si>
  <si>
    <t>Debetas-kreditas sąskaitos33 pabaigos datai</t>
  </si>
  <si>
    <t>Rezervai</t>
  </si>
  <si>
    <t>Tikrosios vertės rezervas</t>
  </si>
  <si>
    <t>Debetas-kreditas sąskaitos321 pabaigos datai</t>
  </si>
  <si>
    <t>Kiti rezervai</t>
  </si>
  <si>
    <t>Debetas-kreditas sąskaitos322 pabaigos datai</t>
  </si>
  <si>
    <t>Nuosavybės metodo įtaka</t>
  </si>
  <si>
    <t>Debetas-kreditas sąskaitos91 pabaigos datai</t>
  </si>
  <si>
    <t>Sukauptas perviršis ar deficitas</t>
  </si>
  <si>
    <t>IV.1</t>
  </si>
  <si>
    <t>Einamųjų metų perviršis ar deficitas</t>
  </si>
  <si>
    <t>Debetas-kreditas sąskaitų 3100001+7-8 pabaigos datai</t>
  </si>
  <si>
    <t>IV.2</t>
  </si>
  <si>
    <t>Ankstesnių metų perviršis ar deficitas</t>
  </si>
  <si>
    <t>Debetas-kreditas sąskaitų 3100001+3100002 pabaigos datai</t>
  </si>
  <si>
    <t>G.</t>
  </si>
  <si>
    <t>MAŽUMOS DALIS</t>
  </si>
  <si>
    <t>IŠ VISO FINANSAVIMO SUMŲ, ĮSIPAREIGOJIMŲ, GRYNOJO TURTO IR MAŽUMOS DALIES:</t>
  </si>
  <si>
    <t>(viešojo sektoriaus subjekto vadovo arba jo įgalioto administracijos vadovo pareigų pavadinimas)</t>
  </si>
  <si>
    <t>(parašas)</t>
  </si>
  <si>
    <t>(vardas ir pavardė)</t>
  </si>
  <si>
    <t xml:space="preserve">(ataskaitą parengusio asmens pareigų pavadinimas)                   </t>
  </si>
  <si>
    <t xml:space="preserve">Pateikimo valiuta ir tikslumas: eurais </t>
  </si>
  <si>
    <t>2023-07-  Nr.____</t>
  </si>
  <si>
    <t>Direktorės pavaduotoja pavaduojanti direktorę</t>
  </si>
  <si>
    <t>Asta Vaičiulienė</t>
  </si>
  <si>
    <t>Centralizuotos biudžetinių įstaigų apskaitos skyriaus vedėjo pavaduotoja</t>
  </si>
  <si>
    <t>Violeta Karbauskaitė</t>
  </si>
  <si>
    <t>3-iojo VSAFAS „Veiklos rezultatų ataskaita“</t>
  </si>
  <si>
    <t>(Žemesniojo lygio viešojo sektoriaus subjektų, išskyrus mokesčių fondus ir išteklių fondus</t>
  </si>
  <si>
    <t>(įskaitant socialinės apsaugos fondus), veiklos rezultatų ataskaitos forma)</t>
  </si>
  <si>
    <t>(viešojo sektoriaus subjekto arba viešojo sektoriaus subjektų grupės pavadinimas)</t>
  </si>
  <si>
    <t>(viešojo sektoriaus subjekto, parengusio veiklos rezultatų ataskaitą</t>
  </si>
  <si>
    <t>arba konsoliduotąją veiklos rezultatų ataskaitą,  kodas, adresas)</t>
  </si>
  <si>
    <t>VEIKLOS REZULTATŲ ATASKAITA</t>
  </si>
  <si>
    <t>Pastabos Nr.</t>
  </si>
  <si>
    <t>Ataskaitinis laikotarpis</t>
  </si>
  <si>
    <t>Praėjęs ataskaitinis laikotarpis</t>
  </si>
  <si>
    <t>PAGRINDINĖS VEIKLOS PAJAMOS</t>
  </si>
  <si>
    <t>FINANSAVIMO PAJAMOS</t>
  </si>
  <si>
    <t>I.1.</t>
  </si>
  <si>
    <t>Debetas-kreditas sąskaitos7014+7024 pabaigos datai</t>
  </si>
  <si>
    <t>I.2.</t>
  </si>
  <si>
    <t xml:space="preserve">Iš savivaldybių biudžetų </t>
  </si>
  <si>
    <t>Debetas-kreditas sąskaitos7015+7025 pabaigos datai</t>
  </si>
  <si>
    <t>I.3.</t>
  </si>
  <si>
    <t>Iš ES, užsienio valstybių ir tarptautinių organizacijų lėšų</t>
  </si>
  <si>
    <t>Debetas-kreditas sąskaitos7011+7012+7013+7021+7022+7023 pabaigos datai</t>
  </si>
  <si>
    <t>I.4.</t>
  </si>
  <si>
    <t>Iš kitų finansavimo šaltinių</t>
  </si>
  <si>
    <t>Debetas-kreditas sąskaitos7016+7026 pabaigos datai</t>
  </si>
  <si>
    <t>MOKESČIŲ IR SOCIALINIŲ ĮMOKŲ PAJAMOS</t>
  </si>
  <si>
    <t xml:space="preserve">PAGRINDINĖS VEIKLOS KITOS PAJAMOS </t>
  </si>
  <si>
    <t>III.1.</t>
  </si>
  <si>
    <t>Pagrindinės veiklos kitos pajamos</t>
  </si>
  <si>
    <t>Debetas-kreditas sąskaitos731+741+751+7711+772 pabaigos datai</t>
  </si>
  <si>
    <t>III.2.</t>
  </si>
  <si>
    <t>Pervestinų pagrindinės veiklos kitų pajamų suma</t>
  </si>
  <si>
    <t>Debetas-kreditas sąskaitos732+733+734+742+743+752+753+754+7712 pabaigos datai</t>
  </si>
  <si>
    <t>PAGRINDINĖS VEIKLOS SĄNAUDOS</t>
  </si>
  <si>
    <t xml:space="preserve">Darbo užmokesčio ir socialinio draudimo </t>
  </si>
  <si>
    <t>DARBO UŽMOKESČIO IR SOCIALINIO DRAUDIMO</t>
  </si>
  <si>
    <t>Debetas-kreditas sąskaitos8701+8702 pabaigos datai</t>
  </si>
  <si>
    <t>Nusidėvėjimo ir amortizacijos</t>
  </si>
  <si>
    <t>NUSIDĖVĖJIMO IR AMORTIZACIJOS</t>
  </si>
  <si>
    <t>Debetas-kreditas sąskaitos8703 pabaigos datai</t>
  </si>
  <si>
    <t>KOMUNALINIŲ PASLAUGŲ IR ryšių</t>
  </si>
  <si>
    <t>KOMUNALINIŲ PASLAUGŲ IR RYŠIŲ</t>
  </si>
  <si>
    <t>Debetas-kreditas sąskaitos8704 pabaigos datai</t>
  </si>
  <si>
    <t xml:space="preserve">Komandiruočių </t>
  </si>
  <si>
    <t>KOMANDIRUOČIŲ</t>
  </si>
  <si>
    <t>Debetas-kreditas sąskaitos8705 pabaigos datai</t>
  </si>
  <si>
    <t xml:space="preserve">Transporto </t>
  </si>
  <si>
    <t>TRANSPORTO</t>
  </si>
  <si>
    <t>Debetas-kreditas sąskaitos8706 pabaigos datai</t>
  </si>
  <si>
    <t>VI.</t>
  </si>
  <si>
    <t xml:space="preserve">Kvalifikacijos kėlimo </t>
  </si>
  <si>
    <t>KVALIFIKACIJOS KĖLIMO</t>
  </si>
  <si>
    <t>Debetas-kreditas sąskaitos8707 pabaigos datai</t>
  </si>
  <si>
    <t>VII.</t>
  </si>
  <si>
    <t>PAPRASTOJO Remonto IR EKSPLOATAVIMO</t>
  </si>
  <si>
    <t>PAPRASTOJO REMONTO IR EKSPLOATAVIMO</t>
  </si>
  <si>
    <t>Debetas-kreditas sąskaitos8708 pabaigos datai</t>
  </si>
  <si>
    <t>VIII.</t>
  </si>
  <si>
    <t>NUVERTĖJIMO IR NURAŠYTŲ SUMŲ</t>
  </si>
  <si>
    <t>Debetas-kreditas sąskaitos8709 pabaigos datai</t>
  </si>
  <si>
    <t>IX.</t>
  </si>
  <si>
    <t>SUNAUDOTŲ IR PARDUOTŲ ATSARGŲ SAVIKAINA</t>
  </si>
  <si>
    <t>Debetas-kreditas sąskaitos8710 pabaigos datai</t>
  </si>
  <si>
    <t>X.</t>
  </si>
  <si>
    <t>socialinių išmokų</t>
  </si>
  <si>
    <t>SOCIALINIŲ IŠMOKŲ</t>
  </si>
  <si>
    <t>Debetas-kreditas sąskaitos821+822+823+824+825 pabaigos datai</t>
  </si>
  <si>
    <t>XI.</t>
  </si>
  <si>
    <t>nuomos</t>
  </si>
  <si>
    <t>NUOMOS</t>
  </si>
  <si>
    <t>Debetas-kreditas sąskaitos8711 pabaigos datai</t>
  </si>
  <si>
    <t>XII.</t>
  </si>
  <si>
    <t>finansavimo</t>
  </si>
  <si>
    <t>FINANSAVIMO</t>
  </si>
  <si>
    <t>Debetas-kreditas sąskaitos831+832+833 pabaigos datai</t>
  </si>
  <si>
    <t>XIII.</t>
  </si>
  <si>
    <t>kitų paslaugų</t>
  </si>
  <si>
    <t>KITŲ PASLAUGŲ</t>
  </si>
  <si>
    <t>Debetas-kreditas sąskaitos8712 pabaigos datai</t>
  </si>
  <si>
    <t>XIV.</t>
  </si>
  <si>
    <t xml:space="preserve">Kitos </t>
  </si>
  <si>
    <t>KITOS</t>
  </si>
  <si>
    <t>Debetas-kreditas sąskaitos81+8713 pabaigos datai</t>
  </si>
  <si>
    <t>PAGRINDINĖS VEIKLOS PERVIRŠIS AR DEFICITAS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</si>
  <si>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</si>
  <si>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</si>
  <si>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</si>
  <si>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</si>
  <si>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</si>
  <si>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</si>
  <si>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</si>
  <si>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</si>
  <si>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Debetas-kreditas sąskaitos88 pabaigos datai</t>
  </si>
  <si>
    <t>FINANSINĖS IR INVESTICINĖS VEIKLOS REZULTATAS</t>
  </si>
  <si>
    <t>Debetas-kreditas sąskaitos76-89 pabaigos datai</t>
  </si>
  <si>
    <t>APSKAITOS POLITIKOS KEITIMO IR ESMINIŲ APSKAITOS KLAIDŲ TAISYMO ĮTAKA</t>
  </si>
  <si>
    <t>Debetas-kreditas sąskaitos92 pabaigos datai</t>
  </si>
  <si>
    <t>PELNO MOKESTIS</t>
  </si>
  <si>
    <t>Debetas-kreditas sąskaitos93 pabaigos datai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</si>
  <si>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</si>
  <si>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</si>
  <si>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</si>
  <si>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</si>
  <si>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</si>
  <si>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</si>
  <si>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</si>
  <si>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 xml:space="preserve">(viešojo sektoriaus subjekto vadovas arba jo įgaliotas administracijos vadovas)                           </t>
  </si>
  <si>
    <t xml:space="preserve">vyriausiasis buhalteris (buhalteris)                                                                                      </t>
  </si>
  <si>
    <t xml:space="preserve">  (parašas)</t>
  </si>
  <si>
    <t>2023-07- Nr.____</t>
  </si>
  <si>
    <t>P21</t>
  </si>
  <si>
    <t>P22</t>
  </si>
  <si>
    <t>P03</t>
  </si>
  <si>
    <t>P04</t>
  </si>
  <si>
    <t>P08</t>
  </si>
  <si>
    <t>P10</t>
  </si>
  <si>
    <t>P11</t>
  </si>
  <si>
    <t>P17</t>
  </si>
  <si>
    <t>P18</t>
  </si>
  <si>
    <t>P12</t>
  </si>
  <si>
    <t>P15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</si>
</sst>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Arial"/>
      <family val="2"/>
      <charset val="186"/>
    </font>
    <font>
      <b/>
      <strike/>
      <sz val="11"/>
      <name val="Times New Roman"/>
      <family val="1"/>
      <charset val="186"/>
    </font>
    <font>
      <b/>
      <sz val="9"/>
      <color indexed="8"/>
      <name val="Tahoma"/>
      <family val="2"/>
      <charset val="186"/>
    </font>
    <font>
      <sz val="9"/>
      <name val="Arial"/>
    </font>
    <font>
      <sz val="9"/>
      <name val="Times New Roman"/>
      <family val="1"/>
      <charset val="186"/>
    </font>
    <font>
      <b/>
      <sz val="10"/>
      <name val="Arial"/>
      <charset val="186"/>
    </font>
    <font>
      <u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color indexed="8"/>
      <name val="Tahoma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b/>
      <sz val="11"/>
      <name val="TimesNewRoman,Bold"/>
    </font>
    <font>
      <sz val="11"/>
      <name val="Arial"/>
    </font>
    <font>
      <u/>
      <sz val="11"/>
      <name val="TimesNewRoman,Bold"/>
      <charset val="186"/>
    </font>
    <font>
      <i/>
      <sz val="11"/>
      <name val="TimesNewRoman,Bold"/>
    </font>
    <font>
      <b/>
      <sz val="12"/>
      <name val="Arial"/>
    </font>
    <font>
      <sz val="12"/>
      <name val="Arial"/>
    </font>
    <font>
      <sz val="9"/>
      <color indexed="8"/>
      <name val="Tahoma"/>
    </font>
    <font>
      <b/>
      <sz val="12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top" wrapText="1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49" fontId="20" fillId="0" borderId="13" xfId="0" applyNumberFormat="1" applyFont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left" vertical="center" wrapText="1"/>
    </xf>
    <xf numFmtId="4" fontId="21" fillId="33" borderId="10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center"/>
    </xf>
    <xf numFmtId="2" fontId="18" fillId="0" borderId="10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4" fontId="22" fillId="0" borderId="10" xfId="0" applyNumberFormat="1" applyFont="1" applyBorder="1" applyAlignment="1">
      <alignment horizontal="center" vertical="center" wrapText="1"/>
    </xf>
    <xf numFmtId="4" fontId="23" fillId="0" borderId="0" xfId="0" applyNumberFormat="1" applyFont="1" applyAlignment="1">
      <alignment vertical="center"/>
    </xf>
    <xf numFmtId="0" fontId="19" fillId="0" borderId="10" xfId="0" applyFont="1" applyBorder="1" applyAlignment="1">
      <alignment horizontal="justify" vertical="center" wrapText="1"/>
    </xf>
    <xf numFmtId="0" fontId="23" fillId="0" borderId="10" xfId="0" applyFont="1" applyBorder="1" applyAlignment="1">
      <alignment horizontal="justify" vertical="center" wrapText="1"/>
    </xf>
    <xf numFmtId="2" fontId="20" fillId="0" borderId="10" xfId="0" applyNumberFormat="1" applyFont="1" applyBorder="1" applyAlignment="1">
      <alignment horizontal="center" vertical="center" wrapText="1"/>
    </xf>
    <xf numFmtId="2" fontId="24" fillId="0" borderId="10" xfId="0" applyNumberFormat="1" applyFont="1" applyBorder="1" applyAlignment="1">
      <alignment horizontal="center" vertical="center" wrapText="1"/>
    </xf>
    <xf numFmtId="0" fontId="25" fillId="0" borderId="0" xfId="0" applyFont="1"/>
    <xf numFmtId="0" fontId="20" fillId="34" borderId="0" xfId="0" applyFont="1" applyFill="1" applyAlignment="1">
      <alignment vertical="center" wrapText="1"/>
    </xf>
    <xf numFmtId="14" fontId="19" fillId="0" borderId="0" xfId="0" applyNumberFormat="1" applyFont="1" applyAlignment="1">
      <alignment vertical="center"/>
    </xf>
    <xf numFmtId="0" fontId="20" fillId="34" borderId="0" xfId="0" applyFont="1" applyFill="1" applyAlignment="1">
      <alignment vertical="center"/>
    </xf>
    <xf numFmtId="0" fontId="28" fillId="0" borderId="0" xfId="0" applyFont="1"/>
    <xf numFmtId="0" fontId="24" fillId="34" borderId="0" xfId="0" applyFont="1" applyFill="1" applyAlignment="1">
      <alignment horizontal="center" vertical="center" wrapText="1"/>
    </xf>
    <xf numFmtId="0" fontId="30" fillId="34" borderId="0" xfId="0" applyFont="1" applyFill="1" applyAlignment="1">
      <alignment horizontal="center" vertical="center" wrapText="1"/>
    </xf>
    <xf numFmtId="0" fontId="30" fillId="34" borderId="0" xfId="0" applyFont="1" applyFill="1" applyAlignment="1">
      <alignment vertical="center" wrapText="1"/>
    </xf>
    <xf numFmtId="0" fontId="20" fillId="34" borderId="0" xfId="0" applyFont="1" applyFill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49" fontId="24" fillId="34" borderId="16" xfId="0" applyNumberFormat="1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left" vertical="center"/>
    </xf>
    <xf numFmtId="0" fontId="24" fillId="34" borderId="16" xfId="0" applyFont="1" applyFill="1" applyBorder="1" applyAlignment="1">
      <alignment horizontal="left" vertical="center"/>
    </xf>
    <xf numFmtId="0" fontId="24" fillId="34" borderId="16" xfId="0" applyFont="1" applyFill="1" applyBorder="1" applyAlignment="1">
      <alignment horizontal="left" vertical="center" wrapText="1"/>
    </xf>
    <xf numFmtId="0" fontId="20" fillId="34" borderId="16" xfId="0" applyFont="1" applyFill="1" applyBorder="1" applyAlignment="1">
      <alignment horizontal="center" vertical="center" wrapText="1"/>
    </xf>
    <xf numFmtId="2" fontId="24" fillId="34" borderId="10" xfId="0" applyNumberFormat="1" applyFont="1" applyFill="1" applyBorder="1" applyAlignment="1">
      <alignment horizontal="right" vertical="center"/>
    </xf>
    <xf numFmtId="0" fontId="20" fillId="34" borderId="10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left" vertical="center"/>
    </xf>
    <xf numFmtId="0" fontId="33" fillId="34" borderId="14" xfId="0" applyFont="1" applyFill="1" applyBorder="1" applyAlignment="1">
      <alignment horizontal="left" vertical="center"/>
    </xf>
    <xf numFmtId="0" fontId="33" fillId="34" borderId="14" xfId="0" applyFont="1" applyFill="1" applyBorder="1" applyAlignment="1">
      <alignment horizontal="left" vertical="center" wrapText="1"/>
    </xf>
    <xf numFmtId="2" fontId="20" fillId="34" borderId="12" xfId="0" applyNumberFormat="1" applyFont="1" applyFill="1" applyBorder="1" applyAlignment="1">
      <alignment horizontal="right" vertical="center"/>
    </xf>
    <xf numFmtId="0" fontId="20" fillId="34" borderId="16" xfId="0" applyFont="1" applyFill="1" applyBorder="1" applyAlignment="1">
      <alignment horizontal="left" vertical="center"/>
    </xf>
    <xf numFmtId="0" fontId="20" fillId="34" borderId="17" xfId="0" applyFont="1" applyFill="1" applyBorder="1" applyAlignment="1">
      <alignment horizontal="left" vertical="center"/>
    </xf>
    <xf numFmtId="0" fontId="20" fillId="34" borderId="17" xfId="0" applyFont="1" applyFill="1" applyBorder="1" applyAlignment="1">
      <alignment horizontal="left" vertical="center" wrapText="1"/>
    </xf>
    <xf numFmtId="16" fontId="20" fillId="34" borderId="18" xfId="0" applyNumberFormat="1" applyFont="1" applyFill="1" applyBorder="1" applyAlignment="1">
      <alignment horizontal="center" vertical="center" wrapText="1"/>
    </xf>
    <xf numFmtId="2" fontId="20" fillId="34" borderId="12" xfId="0" applyNumberFormat="1" applyFont="1" applyFill="1" applyBorder="1" applyAlignment="1">
      <alignment horizontal="left" vertical="center"/>
    </xf>
    <xf numFmtId="0" fontId="20" fillId="34" borderId="18" xfId="0" applyFont="1" applyFill="1" applyBorder="1" applyAlignment="1">
      <alignment horizontal="left" vertical="center" wrapText="1"/>
    </xf>
    <xf numFmtId="16" fontId="20" fillId="34" borderId="10" xfId="0" applyNumberFormat="1" applyFont="1" applyFill="1" applyBorder="1" applyAlignment="1">
      <alignment horizontal="center" vertical="center" wrapText="1"/>
    </xf>
    <xf numFmtId="49" fontId="20" fillId="34" borderId="16" xfId="0" applyNumberFormat="1" applyFont="1" applyFill="1" applyBorder="1" applyAlignment="1">
      <alignment horizontal="center" vertical="center" wrapText="1"/>
    </xf>
    <xf numFmtId="0" fontId="20" fillId="34" borderId="18" xfId="0" applyFont="1" applyFill="1" applyBorder="1" applyAlignment="1">
      <alignment horizontal="left" vertical="center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21" xfId="0" applyFont="1" applyFill="1" applyBorder="1" applyAlignment="1">
      <alignment horizontal="left" vertical="center"/>
    </xf>
    <xf numFmtId="0" fontId="20" fillId="34" borderId="15" xfId="0" applyFont="1" applyFill="1" applyBorder="1" applyAlignment="1">
      <alignment horizontal="left" vertical="center"/>
    </xf>
    <xf numFmtId="0" fontId="20" fillId="34" borderId="15" xfId="0" applyFont="1" applyFill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 wrapText="1"/>
    </xf>
    <xf numFmtId="0" fontId="20" fillId="34" borderId="10" xfId="0" applyFont="1" applyFill="1" applyBorder="1" applyAlignment="1">
      <alignment horizontal="left" vertical="center"/>
    </xf>
    <xf numFmtId="0" fontId="20" fillId="34" borderId="10" xfId="0" applyFont="1" applyFill="1" applyBorder="1" applyAlignment="1">
      <alignment horizontal="left" vertical="center" wrapText="1"/>
    </xf>
    <xf numFmtId="0" fontId="20" fillId="34" borderId="16" xfId="0" applyFont="1" applyFill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 wrapText="1"/>
    </xf>
    <xf numFmtId="2" fontId="24" fillId="34" borderId="10" xfId="0" applyNumberFormat="1" applyFont="1" applyFill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center" vertical="center"/>
    </xf>
    <xf numFmtId="0" fontId="20" fillId="0" borderId="18" xfId="0" applyFont="1" applyBorder="1" applyAlignment="1">
      <alignment horizontal="left" vertical="center"/>
    </xf>
    <xf numFmtId="16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0" fontId="24" fillId="34" borderId="10" xfId="0" applyFont="1" applyFill="1" applyBorder="1" applyAlignment="1">
      <alignment horizontal="left" vertical="center" wrapText="1"/>
    </xf>
    <xf numFmtId="0" fontId="20" fillId="34" borderId="14" xfId="0" applyFont="1" applyFill="1" applyBorder="1" applyAlignment="1">
      <alignment horizontal="left" vertical="center"/>
    </xf>
    <xf numFmtId="0" fontId="20" fillId="34" borderId="14" xfId="0" applyFont="1" applyFill="1" applyBorder="1" applyAlignment="1">
      <alignment horizontal="left" vertical="center" wrapText="1"/>
    </xf>
    <xf numFmtId="0" fontId="33" fillId="34" borderId="16" xfId="0" applyFont="1" applyFill="1" applyBorder="1" applyAlignment="1">
      <alignment horizontal="left" vertical="center"/>
    </xf>
    <xf numFmtId="0" fontId="33" fillId="34" borderId="18" xfId="0" applyFont="1" applyFill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0" fillId="34" borderId="14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left" vertical="center"/>
    </xf>
    <xf numFmtId="0" fontId="20" fillId="34" borderId="17" xfId="0" applyFont="1" applyFill="1" applyBorder="1" applyAlignment="1">
      <alignment horizontal="center" vertical="center" wrapText="1"/>
    </xf>
    <xf numFmtId="0" fontId="20" fillId="34" borderId="22" xfId="0" applyFont="1" applyFill="1" applyBorder="1" applyAlignment="1">
      <alignment horizontal="center" vertical="center" wrapText="1"/>
    </xf>
    <xf numFmtId="0" fontId="20" fillId="0" borderId="24" xfId="0" applyFont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25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 wrapText="1"/>
    </xf>
    <xf numFmtId="0" fontId="33" fillId="0" borderId="16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 wrapText="1"/>
    </xf>
    <xf numFmtId="0" fontId="24" fillId="34" borderId="13" xfId="0" applyFont="1" applyFill="1" applyBorder="1" applyAlignment="1">
      <alignment horizontal="left" vertical="center"/>
    </xf>
    <xf numFmtId="0" fontId="24" fillId="34" borderId="22" xfId="0" applyFont="1" applyFill="1" applyBorder="1" applyAlignment="1">
      <alignment horizontal="left" vertical="center"/>
    </xf>
    <xf numFmtId="0" fontId="24" fillId="34" borderId="22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4" fillId="34" borderId="18" xfId="0" applyFont="1" applyFill="1" applyBorder="1" applyAlignment="1">
      <alignment horizontal="left" vertical="center" wrapText="1"/>
    </xf>
    <xf numFmtId="2" fontId="20" fillId="34" borderId="10" xfId="0" applyNumberFormat="1" applyFont="1" applyFill="1" applyBorder="1" applyAlignment="1">
      <alignment horizontal="left" vertical="center"/>
    </xf>
    <xf numFmtId="0" fontId="24" fillId="34" borderId="0" xfId="0" applyFont="1" applyFill="1" applyAlignment="1">
      <alignment horizontal="left" vertical="center" wrapText="1"/>
    </xf>
    <xf numFmtId="0" fontId="20" fillId="34" borderId="0" xfId="0" applyFont="1" applyFill="1" applyAlignment="1">
      <alignment horizontal="left" vertical="center" wrapText="1"/>
    </xf>
    <xf numFmtId="0" fontId="0" fillId="34" borderId="20" xfId="0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0" xfId="0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21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2" fontId="21" fillId="0" borderId="10" xfId="0" applyNumberFormat="1" applyFont="1" applyBorder="1" applyAlignment="1">
      <alignment horizontal="right" vertical="center"/>
    </xf>
    <xf numFmtId="0" fontId="22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right" vertical="center"/>
    </xf>
    <xf numFmtId="2" fontId="22" fillId="34" borderId="12" xfId="0" applyNumberFormat="1" applyFont="1" applyFill="1" applyBorder="1" applyAlignment="1">
      <alignment horizontal="left" vertical="center"/>
    </xf>
    <xf numFmtId="0" fontId="22" fillId="0" borderId="10" xfId="0" applyFont="1" applyBorder="1" applyAlignment="1">
      <alignment vertical="center"/>
    </xf>
    <xf numFmtId="2" fontId="22" fillId="0" borderId="10" xfId="0" applyNumberFormat="1" applyFont="1" applyBorder="1" applyAlignment="1">
      <alignment horizontal="left" vertical="center"/>
    </xf>
    <xf numFmtId="2" fontId="21" fillId="0" borderId="10" xfId="0" applyNumberFormat="1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42" fillId="0" borderId="10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22" fillId="0" borderId="20" xfId="0" applyFont="1" applyBorder="1" applyAlignment="1">
      <alignment vertical="center" wrapText="1"/>
    </xf>
    <xf numFmtId="0" fontId="20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45" fillId="0" borderId="10" xfId="0" applyFont="1" applyBorder="1" applyAlignment="1">
      <alignment horizontal="center" vertical="center"/>
    </xf>
    <xf numFmtId="2" fontId="21" fillId="0" borderId="26" xfId="0" applyNumberFormat="1" applyFont="1" applyBorder="1" applyAlignment="1">
      <alignment horizontal="right" vertical="center"/>
    </xf>
    <xf numFmtId="2" fontId="22" fillId="0" borderId="26" xfId="0" applyNumberFormat="1" applyFont="1" applyBorder="1" applyAlignment="1">
      <alignment horizontal="right" vertical="center"/>
    </xf>
    <xf numFmtId="2" fontId="22" fillId="34" borderId="27" xfId="0" applyNumberFormat="1" applyFont="1" applyFill="1" applyBorder="1" applyAlignment="1">
      <alignment horizontal="right" vertical="center"/>
    </xf>
    <xf numFmtId="2" fontId="22" fillId="0" borderId="26" xfId="0" applyNumberFormat="1" applyFont="1" applyBorder="1" applyAlignment="1">
      <alignment horizontal="right" vertical="center" wrapText="1"/>
    </xf>
    <xf numFmtId="2" fontId="24" fillId="34" borderId="26" xfId="0" applyNumberFormat="1" applyFont="1" applyFill="1" applyBorder="1" applyAlignment="1">
      <alignment horizontal="right" vertical="center"/>
    </xf>
    <xf numFmtId="2" fontId="20" fillId="34" borderId="27" xfId="0" applyNumberFormat="1" applyFont="1" applyFill="1" applyBorder="1" applyAlignment="1">
      <alignment horizontal="right" vertical="center"/>
    </xf>
    <xf numFmtId="2" fontId="20" fillId="34" borderId="26" xfId="0" applyNumberFormat="1" applyFont="1" applyFill="1" applyBorder="1" applyAlignment="1">
      <alignment horizontal="right" vertical="center"/>
    </xf>
    <xf numFmtId="2" fontId="0" fillId="0" borderId="0" xfId="0" applyNumberFormat="1" applyAlignment="1">
      <alignment vertical="center"/>
    </xf>
    <xf numFmtId="0" fontId="20" fillId="34" borderId="11" xfId="0" applyFont="1" applyFill="1" applyBorder="1" applyAlignment="1">
      <alignment horizontal="center" vertical="center" wrapText="1"/>
    </xf>
    <xf numFmtId="0" fontId="20" fillId="34" borderId="0" xfId="0" applyFont="1" applyFill="1" applyAlignment="1">
      <alignment horizontal="left" vertical="top" wrapText="1"/>
    </xf>
    <xf numFmtId="0" fontId="29" fillId="34" borderId="0" xfId="0" applyFont="1" applyFill="1" applyAlignment="1">
      <alignment wrapText="1"/>
    </xf>
    <xf numFmtId="0" fontId="29" fillId="34" borderId="0" xfId="0" applyFont="1" applyFill="1" applyAlignment="1">
      <alignment vertical="center" wrapText="1"/>
    </xf>
    <xf numFmtId="0" fontId="24" fillId="34" borderId="0" xfId="0" applyFont="1" applyFill="1" applyAlignment="1">
      <alignment horizontal="center" vertical="center" wrapText="1"/>
    </xf>
    <xf numFmtId="0" fontId="20" fillId="34" borderId="20" xfId="0" applyFont="1" applyFill="1" applyBorder="1" applyAlignment="1">
      <alignment horizontal="center" vertical="center" wrapText="1"/>
    </xf>
    <xf numFmtId="0" fontId="20" fillId="34" borderId="16" xfId="0" applyFont="1" applyFill="1" applyBorder="1" applyAlignment="1">
      <alignment horizontal="left" vertical="center" wrapText="1"/>
    </xf>
    <xf numFmtId="0" fontId="20" fillId="34" borderId="18" xfId="0" applyFont="1" applyFill="1" applyBorder="1" applyAlignment="1">
      <alignment horizontal="left" vertical="center" wrapText="1"/>
    </xf>
    <xf numFmtId="0" fontId="20" fillId="34" borderId="17" xfId="0" applyFont="1" applyFill="1" applyBorder="1" applyAlignment="1">
      <alignment horizontal="left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34" borderId="0" xfId="0" applyFont="1" applyFill="1" applyAlignment="1">
      <alignment vertical="center" wrapText="1"/>
    </xf>
    <xf numFmtId="0" fontId="31" fillId="34" borderId="0" xfId="0" applyFont="1" applyFill="1" applyAlignment="1">
      <alignment horizontal="center" vertical="center" wrapText="1"/>
    </xf>
    <xf numFmtId="0" fontId="20" fillId="34" borderId="0" xfId="0" applyFont="1" applyFill="1" applyAlignment="1">
      <alignment horizontal="center" vertical="center" wrapText="1"/>
    </xf>
    <xf numFmtId="0" fontId="32" fillId="0" borderId="20" xfId="0" applyFont="1" applyBorder="1" applyAlignment="1">
      <alignment horizontal="right" vertical="center" wrapText="1"/>
    </xf>
    <xf numFmtId="0" fontId="24" fillId="34" borderId="16" xfId="0" applyFont="1" applyFill="1" applyBorder="1" applyAlignment="1">
      <alignment horizontal="center" vertical="center" wrapText="1"/>
    </xf>
    <xf numFmtId="0" fontId="24" fillId="34" borderId="18" xfId="0" applyFont="1" applyFill="1" applyBorder="1" applyAlignment="1">
      <alignment horizontal="center" vertical="center" wrapText="1"/>
    </xf>
    <xf numFmtId="0" fontId="24" fillId="34" borderId="17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0" fillId="34" borderId="19" xfId="0" applyFill="1" applyBorder="1" applyAlignment="1">
      <alignment horizontal="left" vertical="center" wrapText="1"/>
    </xf>
    <xf numFmtId="0" fontId="0" fillId="34" borderId="20" xfId="0" applyFill="1" applyBorder="1" applyAlignment="1">
      <alignment horizontal="center" vertical="center" wrapText="1"/>
    </xf>
    <xf numFmtId="0" fontId="20" fillId="34" borderId="0" xfId="0" applyFont="1" applyFill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1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21" fillId="0" borderId="16" xfId="0" applyFont="1" applyBorder="1" applyAlignment="1">
      <alignment vertical="center" wrapText="1"/>
    </xf>
    <xf numFmtId="0" fontId="21" fillId="0" borderId="18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justify" vertical="center"/>
    </xf>
    <xf numFmtId="0" fontId="38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right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2" fillId="0" borderId="16" xfId="0" applyFont="1" applyBorder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0" borderId="16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16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top" wrapText="1"/>
    </xf>
    <xf numFmtId="0" fontId="20" fillId="0" borderId="11" xfId="0" applyFont="1" applyBorder="1" applyAlignment="1">
      <alignment horizontal="center" vertical="top" wrapText="1"/>
    </xf>
    <xf numFmtId="0" fontId="22" fillId="0" borderId="20" xfId="0" applyFont="1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0" fontId="20" fillId="0" borderId="20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19" xfId="0" applyFont="1" applyBorder="1" applyAlignment="1">
      <alignment horizontal="center" vertical="center"/>
    </xf>
    <xf numFmtId="0" fontId="19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center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 customBuiltin="1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9"/>
  <sheetViews>
    <sheetView tabSelected="1" topLeftCell="B2" workbookViewId="0">
      <selection activeCell="F97" sqref="F97"/>
    </sheetView>
  </sheetViews>
  <sheetFormatPr defaultColWidth="9.1328125" defaultRowHeight="13.15"/>
  <cols>
    <col min="1" max="1" width="5.59765625" style="25" hidden="1" customWidth="1"/>
    <col min="2" max="2" width="10.59765625" style="25" customWidth="1"/>
    <col min="3" max="3" width="3.1328125" style="23" customWidth="1"/>
    <col min="4" max="4" width="2.73046875" style="23" customWidth="1"/>
    <col min="5" max="5" width="59" style="23" customWidth="1"/>
    <col min="6" max="6" width="7.73046875" style="23" customWidth="1"/>
    <col min="7" max="8" width="12.86328125" style="25" customWidth="1"/>
    <col min="9" max="9" width="5.265625" style="25" hidden="1" customWidth="1"/>
    <col min="10" max="10" width="55.1328125" style="25" hidden="1" customWidth="1"/>
    <col min="11" max="11" width="0" style="25" hidden="1" customWidth="1"/>
    <col min="12" max="16384" width="9.1328125" style="25"/>
  </cols>
  <sheetData>
    <row r="1" spans="1:8" ht="30" hidden="1" customHeight="1">
      <c r="B1" s="145" t="s">
        <v>0</v>
      </c>
      <c r="C1" s="145"/>
      <c r="D1" s="145"/>
      <c r="E1" s="145"/>
      <c r="F1" s="145"/>
      <c r="G1" s="145"/>
      <c r="H1" s="145"/>
    </row>
    <row r="2" spans="1:8">
      <c r="A2" s="26"/>
      <c r="F2" s="146" t="s">
        <v>101</v>
      </c>
      <c r="G2" s="146"/>
      <c r="H2" s="146"/>
    </row>
    <row r="3" spans="1:8">
      <c r="A3" s="26"/>
      <c r="F3" s="147" t="s">
        <v>102</v>
      </c>
      <c r="G3" s="147"/>
      <c r="H3" s="147"/>
    </row>
    <row r="4" spans="1:8">
      <c r="A4" s="26"/>
    </row>
    <row r="5" spans="1:8">
      <c r="A5" s="26"/>
      <c r="B5" s="148" t="s">
        <v>103</v>
      </c>
      <c r="C5" s="148"/>
      <c r="D5" s="148"/>
      <c r="E5" s="148"/>
      <c r="F5" s="148"/>
      <c r="G5" s="148"/>
      <c r="H5" s="148"/>
    </row>
    <row r="6" spans="1:8">
      <c r="A6" s="26"/>
      <c r="B6" s="148"/>
      <c r="C6" s="148"/>
      <c r="D6" s="148"/>
      <c r="E6" s="148"/>
      <c r="F6" s="148"/>
      <c r="G6" s="148"/>
      <c r="H6" s="148"/>
    </row>
    <row r="7" spans="1:8">
      <c r="A7" s="26"/>
      <c r="B7" s="149" t="s">
        <v>100</v>
      </c>
      <c r="C7" s="149"/>
      <c r="D7" s="149"/>
      <c r="E7" s="149"/>
      <c r="F7" s="149"/>
      <c r="G7" s="149"/>
      <c r="H7" s="149"/>
    </row>
    <row r="8" spans="1:8">
      <c r="A8" s="26"/>
      <c r="B8" s="144" t="s">
        <v>104</v>
      </c>
      <c r="C8" s="144"/>
      <c r="D8" s="144"/>
      <c r="E8" s="144"/>
      <c r="F8" s="144"/>
      <c r="G8" s="144"/>
      <c r="H8" s="144"/>
    </row>
    <row r="9" spans="1:8" ht="12.75" customHeight="1">
      <c r="A9" s="26"/>
      <c r="B9" s="149" t="s">
        <v>105</v>
      </c>
      <c r="C9" s="149"/>
      <c r="D9" s="149"/>
      <c r="E9" s="149"/>
      <c r="F9" s="149"/>
      <c r="G9" s="149"/>
      <c r="H9" s="149"/>
    </row>
    <row r="10" spans="1:8">
      <c r="A10" s="26"/>
      <c r="B10" s="153" t="s">
        <v>106</v>
      </c>
      <c r="C10" s="153"/>
      <c r="D10" s="153"/>
      <c r="E10" s="153"/>
      <c r="F10" s="153"/>
      <c r="G10" s="153"/>
      <c r="H10" s="153"/>
    </row>
    <row r="11" spans="1:8">
      <c r="A11" s="26"/>
      <c r="B11" s="154"/>
      <c r="C11" s="154"/>
      <c r="D11" s="154"/>
      <c r="E11" s="154"/>
      <c r="F11" s="154"/>
      <c r="G11" s="154"/>
      <c r="H11" s="154"/>
    </row>
    <row r="12" spans="1:8">
      <c r="A12" s="26"/>
      <c r="B12" s="155"/>
      <c r="C12" s="155"/>
      <c r="D12" s="155"/>
      <c r="E12" s="155"/>
      <c r="F12" s="155"/>
    </row>
    <row r="13" spans="1:8">
      <c r="A13" s="26"/>
      <c r="B13" s="148" t="s">
        <v>107</v>
      </c>
      <c r="C13" s="148"/>
      <c r="D13" s="148"/>
      <c r="E13" s="148"/>
      <c r="F13" s="148"/>
      <c r="G13" s="148"/>
      <c r="H13" s="148"/>
    </row>
    <row r="14" spans="1:8">
      <c r="A14" s="26"/>
      <c r="B14" s="148" t="s">
        <v>108</v>
      </c>
      <c r="C14" s="148"/>
      <c r="D14" s="148"/>
      <c r="E14" s="148"/>
      <c r="F14" s="148"/>
      <c r="G14" s="148"/>
      <c r="H14" s="148"/>
    </row>
    <row r="15" spans="1:8">
      <c r="A15" s="26"/>
      <c r="B15" s="27"/>
      <c r="C15" s="28"/>
      <c r="D15" s="28"/>
      <c r="E15" s="28"/>
      <c r="F15" s="28"/>
      <c r="G15" s="29"/>
      <c r="H15" s="29"/>
    </row>
    <row r="16" spans="1:8">
      <c r="A16" s="26"/>
      <c r="B16" s="156" t="s">
        <v>293</v>
      </c>
      <c r="C16" s="156"/>
      <c r="D16" s="156"/>
      <c r="E16" s="156"/>
      <c r="F16" s="156"/>
      <c r="G16" s="156"/>
      <c r="H16" s="156"/>
    </row>
    <row r="17" spans="1:10">
      <c r="A17" s="26"/>
      <c r="B17" s="157" t="s">
        <v>109</v>
      </c>
      <c r="C17" s="157"/>
      <c r="D17" s="157"/>
      <c r="E17" s="157"/>
      <c r="F17" s="157"/>
      <c r="G17" s="157"/>
      <c r="H17" s="157"/>
    </row>
    <row r="18" spans="1:10" ht="12.75" customHeight="1">
      <c r="A18" s="26"/>
      <c r="B18" s="27"/>
      <c r="C18" s="30"/>
      <c r="D18" s="30"/>
      <c r="E18" s="158" t="s">
        <v>292</v>
      </c>
      <c r="F18" s="158"/>
      <c r="G18" s="158"/>
      <c r="H18" s="158"/>
    </row>
    <row r="19" spans="1:10" ht="67.5" customHeight="1">
      <c r="A19" s="26"/>
      <c r="B19" s="31" t="s">
        <v>6</v>
      </c>
      <c r="C19" s="159" t="s">
        <v>110</v>
      </c>
      <c r="D19" s="160"/>
      <c r="E19" s="161"/>
      <c r="F19" s="32" t="s">
        <v>111</v>
      </c>
      <c r="G19" s="33" t="s">
        <v>112</v>
      </c>
      <c r="H19" s="33" t="s">
        <v>113</v>
      </c>
      <c r="J19" s="33" t="s">
        <v>112</v>
      </c>
    </row>
    <row r="20" spans="1:10" s="23" customFormat="1" ht="12.75" customHeight="1">
      <c r="A20" s="26"/>
      <c r="B20" s="33" t="s">
        <v>114</v>
      </c>
      <c r="C20" s="34" t="s">
        <v>115</v>
      </c>
      <c r="D20" s="35"/>
      <c r="E20" s="36"/>
      <c r="F20" s="37"/>
      <c r="G20" s="140">
        <f>SUM(G21,G27,G37,G38,G39)</f>
        <v>719773.92</v>
      </c>
      <c r="H20" s="140">
        <f>SUM(H21,H27,H37,H38,H39)</f>
        <v>729856.80999999994</v>
      </c>
      <c r="J20" s="38"/>
    </row>
    <row r="21" spans="1:10" s="23" customFormat="1" ht="12.75" customHeight="1">
      <c r="A21" s="26"/>
      <c r="B21" s="39" t="s">
        <v>116</v>
      </c>
      <c r="C21" s="40" t="s">
        <v>117</v>
      </c>
      <c r="D21" s="41"/>
      <c r="E21" s="42"/>
      <c r="F21" s="37" t="s">
        <v>408</v>
      </c>
      <c r="G21" s="141">
        <f>SUM(G22:G26)</f>
        <v>0</v>
      </c>
      <c r="H21" s="141">
        <f>SUM(H22:H26)</f>
        <v>0</v>
      </c>
      <c r="J21" s="43"/>
    </row>
    <row r="22" spans="1:10" s="23" customFormat="1" ht="12.75" customHeight="1">
      <c r="A22" s="26"/>
      <c r="B22" s="37" t="s">
        <v>118</v>
      </c>
      <c r="C22" s="44"/>
      <c r="D22" s="45" t="s">
        <v>119</v>
      </c>
      <c r="E22" s="46"/>
      <c r="F22" s="47"/>
      <c r="G22" s="141" t="s">
        <v>26</v>
      </c>
      <c r="H22" s="141" t="s">
        <v>26</v>
      </c>
      <c r="J22" s="48" t="s">
        <v>120</v>
      </c>
    </row>
    <row r="23" spans="1:10" s="23" customFormat="1" ht="12.75" customHeight="1">
      <c r="A23" s="26"/>
      <c r="B23" s="37" t="s">
        <v>121</v>
      </c>
      <c r="C23" s="44"/>
      <c r="D23" s="45" t="s">
        <v>122</v>
      </c>
      <c r="E23" s="49"/>
      <c r="F23" s="50"/>
      <c r="G23" s="141">
        <v>0</v>
      </c>
      <c r="H23" s="141">
        <v>0</v>
      </c>
      <c r="J23" s="48" t="s">
        <v>123</v>
      </c>
    </row>
    <row r="24" spans="1:10" s="23" customFormat="1" ht="12.75" customHeight="1">
      <c r="A24" s="26"/>
      <c r="B24" s="37" t="s">
        <v>124</v>
      </c>
      <c r="C24" s="44"/>
      <c r="D24" s="45" t="s">
        <v>125</v>
      </c>
      <c r="E24" s="49"/>
      <c r="F24" s="50"/>
      <c r="G24" s="141" t="s">
        <v>26</v>
      </c>
      <c r="H24" s="141" t="s">
        <v>26</v>
      </c>
      <c r="J24" s="48" t="s">
        <v>126</v>
      </c>
    </row>
    <row r="25" spans="1:10" s="23" customFormat="1" ht="12.75" customHeight="1">
      <c r="A25" s="26"/>
      <c r="B25" s="37" t="s">
        <v>127</v>
      </c>
      <c r="C25" s="44"/>
      <c r="D25" s="45" t="s">
        <v>128</v>
      </c>
      <c r="E25" s="49"/>
      <c r="F25" s="39"/>
      <c r="G25" s="141" t="s">
        <v>26</v>
      </c>
      <c r="H25" s="141" t="s">
        <v>26</v>
      </c>
      <c r="J25" s="48" t="s">
        <v>129</v>
      </c>
    </row>
    <row r="26" spans="1:10" s="23" customFormat="1" ht="12.75" customHeight="1">
      <c r="A26" s="26"/>
      <c r="B26" s="51" t="s">
        <v>130</v>
      </c>
      <c r="C26" s="44"/>
      <c r="D26" s="52" t="s">
        <v>131</v>
      </c>
      <c r="E26" s="46"/>
      <c r="F26" s="39"/>
      <c r="G26" s="141" t="s">
        <v>26</v>
      </c>
      <c r="H26" s="141" t="s">
        <v>26</v>
      </c>
      <c r="J26" s="48" t="s">
        <v>132</v>
      </c>
    </row>
    <row r="27" spans="1:10" s="23" customFormat="1" ht="12.75" customHeight="1">
      <c r="A27" s="26"/>
      <c r="B27" s="53" t="s">
        <v>133</v>
      </c>
      <c r="C27" s="54" t="s">
        <v>134</v>
      </c>
      <c r="D27" s="55"/>
      <c r="E27" s="56"/>
      <c r="F27" s="39" t="s">
        <v>409</v>
      </c>
      <c r="G27" s="141">
        <f>SUM(G28:G36)</f>
        <v>719773.92</v>
      </c>
      <c r="H27" s="141">
        <f>SUM(H28:H36)</f>
        <v>729856.80999999994</v>
      </c>
      <c r="J27" s="48"/>
    </row>
    <row r="28" spans="1:10" s="23" customFormat="1" ht="12.75" customHeight="1">
      <c r="A28" s="26"/>
      <c r="B28" s="37" t="s">
        <v>135</v>
      </c>
      <c r="C28" s="44"/>
      <c r="D28" s="45" t="s">
        <v>136</v>
      </c>
      <c r="E28" s="49"/>
      <c r="F28" s="50"/>
      <c r="G28" s="141" t="s">
        <v>26</v>
      </c>
      <c r="H28" s="141" t="s">
        <v>26</v>
      </c>
      <c r="J28" s="48" t="s">
        <v>137</v>
      </c>
    </row>
    <row r="29" spans="1:10" s="23" customFormat="1" ht="12.75" customHeight="1">
      <c r="A29" s="26"/>
      <c r="B29" s="37" t="s">
        <v>138</v>
      </c>
      <c r="C29" s="44"/>
      <c r="D29" s="45" t="s">
        <v>139</v>
      </c>
      <c r="E29" s="49"/>
      <c r="F29" s="50"/>
      <c r="G29" s="141">
        <v>667346.43000000005</v>
      </c>
      <c r="H29" s="141">
        <v>672338.85</v>
      </c>
      <c r="J29" s="48" t="s">
        <v>140</v>
      </c>
    </row>
    <row r="30" spans="1:10" s="23" customFormat="1" ht="12.75" customHeight="1">
      <c r="A30" s="26"/>
      <c r="B30" s="37" t="s">
        <v>141</v>
      </c>
      <c r="C30" s="44"/>
      <c r="D30" s="45" t="s">
        <v>142</v>
      </c>
      <c r="E30" s="49"/>
      <c r="F30" s="50"/>
      <c r="G30" s="141">
        <v>2313.42</v>
      </c>
      <c r="H30" s="141">
        <v>2404.08</v>
      </c>
      <c r="J30" s="48" t="s">
        <v>143</v>
      </c>
    </row>
    <row r="31" spans="1:10" s="23" customFormat="1" ht="12.75" customHeight="1">
      <c r="A31" s="26"/>
      <c r="B31" s="37" t="s">
        <v>144</v>
      </c>
      <c r="C31" s="44"/>
      <c r="D31" s="45" t="s">
        <v>145</v>
      </c>
      <c r="E31" s="49"/>
      <c r="F31" s="50"/>
      <c r="G31" s="141" t="s">
        <v>26</v>
      </c>
      <c r="H31" s="141" t="s">
        <v>26</v>
      </c>
      <c r="J31" s="48" t="s">
        <v>146</v>
      </c>
    </row>
    <row r="32" spans="1:10" s="23" customFormat="1" ht="12.75" customHeight="1">
      <c r="A32" s="26"/>
      <c r="B32" s="37" t="s">
        <v>147</v>
      </c>
      <c r="C32" s="44"/>
      <c r="D32" s="45" t="s">
        <v>148</v>
      </c>
      <c r="E32" s="49"/>
      <c r="F32" s="50"/>
      <c r="G32" s="141">
        <v>5</v>
      </c>
      <c r="H32" s="141">
        <v>5</v>
      </c>
      <c r="J32" s="48" t="s">
        <v>149</v>
      </c>
    </row>
    <row r="33" spans="1:10" s="23" customFormat="1" ht="12.75" customHeight="1">
      <c r="A33" s="26"/>
      <c r="B33" s="37" t="s">
        <v>150</v>
      </c>
      <c r="C33" s="44"/>
      <c r="D33" s="45" t="s">
        <v>151</v>
      </c>
      <c r="E33" s="49"/>
      <c r="F33" s="50"/>
      <c r="G33" s="141">
        <v>0</v>
      </c>
      <c r="H33" s="141">
        <v>0</v>
      </c>
      <c r="J33" s="48" t="s">
        <v>152</v>
      </c>
    </row>
    <row r="34" spans="1:10" s="23" customFormat="1" ht="12.75" customHeight="1">
      <c r="A34" s="26"/>
      <c r="B34" s="37" t="s">
        <v>153</v>
      </c>
      <c r="C34" s="44"/>
      <c r="D34" s="45" t="s">
        <v>154</v>
      </c>
      <c r="E34" s="49"/>
      <c r="F34" s="50"/>
      <c r="G34" s="141">
        <v>50109.07</v>
      </c>
      <c r="H34" s="141">
        <v>55108.88</v>
      </c>
      <c r="J34" s="48" t="s">
        <v>155</v>
      </c>
    </row>
    <row r="35" spans="1:10" s="23" customFormat="1" ht="12.75" customHeight="1">
      <c r="A35" s="26"/>
      <c r="B35" s="37" t="s">
        <v>156</v>
      </c>
      <c r="C35" s="57"/>
      <c r="D35" s="58" t="s">
        <v>157</v>
      </c>
      <c r="E35" s="59"/>
      <c r="F35" s="50"/>
      <c r="G35" s="141" t="s">
        <v>26</v>
      </c>
      <c r="H35" s="141" t="s">
        <v>26</v>
      </c>
      <c r="J35" s="48" t="s">
        <v>158</v>
      </c>
    </row>
    <row r="36" spans="1:10" s="23" customFormat="1" ht="12.75" customHeight="1">
      <c r="A36" s="26"/>
      <c r="B36" s="37" t="s">
        <v>159</v>
      </c>
      <c r="C36" s="44"/>
      <c r="D36" s="45" t="s">
        <v>160</v>
      </c>
      <c r="E36" s="49"/>
      <c r="F36" s="39"/>
      <c r="G36" s="141">
        <v>0</v>
      </c>
      <c r="H36" s="141">
        <v>0</v>
      </c>
      <c r="J36" s="48" t="s">
        <v>161</v>
      </c>
    </row>
    <row r="37" spans="1:10" s="23" customFormat="1" ht="12.75" customHeight="1">
      <c r="A37" s="26"/>
      <c r="B37" s="39" t="s">
        <v>162</v>
      </c>
      <c r="C37" s="60" t="s">
        <v>163</v>
      </c>
      <c r="D37" s="60"/>
      <c r="E37" s="61"/>
      <c r="F37" s="39"/>
      <c r="G37" s="141" t="s">
        <v>26</v>
      </c>
      <c r="H37" s="141" t="s">
        <v>26</v>
      </c>
      <c r="J37" s="48" t="s">
        <v>164</v>
      </c>
    </row>
    <row r="38" spans="1:10" s="23" customFormat="1" ht="12.75" customHeight="1">
      <c r="A38" s="26"/>
      <c r="B38" s="39" t="s">
        <v>165</v>
      </c>
      <c r="C38" s="60" t="s">
        <v>166</v>
      </c>
      <c r="D38" s="60"/>
      <c r="E38" s="61"/>
      <c r="F38" s="50"/>
      <c r="G38" s="141" t="s">
        <v>26</v>
      </c>
      <c r="H38" s="141" t="s">
        <v>26</v>
      </c>
      <c r="J38" s="48" t="s">
        <v>167</v>
      </c>
    </row>
    <row r="39" spans="1:10" s="23" customFormat="1" ht="12.75" customHeight="1">
      <c r="A39" s="26"/>
      <c r="B39" s="39" t="s">
        <v>168</v>
      </c>
      <c r="C39" s="60" t="s">
        <v>169</v>
      </c>
      <c r="D39" s="44"/>
      <c r="E39" s="62"/>
      <c r="F39" s="50"/>
      <c r="G39" s="141" t="s">
        <v>26</v>
      </c>
      <c r="H39" s="141" t="s">
        <v>26</v>
      </c>
      <c r="J39" s="48" t="s">
        <v>170</v>
      </c>
    </row>
    <row r="40" spans="1:10" s="23" customFormat="1" ht="12.75" customHeight="1">
      <c r="A40" s="26"/>
      <c r="B40" s="33" t="s">
        <v>171</v>
      </c>
      <c r="C40" s="34" t="s">
        <v>172</v>
      </c>
      <c r="D40" s="35"/>
      <c r="E40" s="36"/>
      <c r="F40" s="50"/>
      <c r="G40" s="141" t="s">
        <v>26</v>
      </c>
      <c r="H40" s="141" t="s">
        <v>26</v>
      </c>
      <c r="J40" s="48" t="s">
        <v>173</v>
      </c>
    </row>
    <row r="41" spans="1:10" s="23" customFormat="1" ht="12.75" customHeight="1">
      <c r="A41" s="26"/>
      <c r="B41" s="31" t="s">
        <v>174</v>
      </c>
      <c r="C41" s="63" t="s">
        <v>175</v>
      </c>
      <c r="D41" s="64"/>
      <c r="E41" s="65"/>
      <c r="F41" s="39"/>
      <c r="G41" s="140">
        <f>SUM(G42,G48,G49,G56,G57)</f>
        <v>47615.25</v>
      </c>
      <c r="H41" s="140">
        <f>SUM(H42,H48,H49,H56,H57)</f>
        <v>61874.390000000007</v>
      </c>
      <c r="J41" s="66"/>
    </row>
    <row r="42" spans="1:10" s="23" customFormat="1" ht="12.75" customHeight="1">
      <c r="A42" s="26"/>
      <c r="B42" s="7" t="s">
        <v>116</v>
      </c>
      <c r="C42" s="67" t="s">
        <v>176</v>
      </c>
      <c r="D42" s="68"/>
      <c r="E42" s="69"/>
      <c r="F42" s="39" t="s">
        <v>410</v>
      </c>
      <c r="G42" s="141">
        <f>SUM(G43:G47)</f>
        <v>66.38</v>
      </c>
      <c r="H42" s="141">
        <f>SUM(H43:H47)</f>
        <v>114.89</v>
      </c>
      <c r="J42" s="48"/>
    </row>
    <row r="43" spans="1:10" s="23" customFormat="1" ht="12.75" customHeight="1">
      <c r="A43" s="26"/>
      <c r="B43" s="70" t="s">
        <v>118</v>
      </c>
      <c r="C43" s="57"/>
      <c r="D43" s="58" t="s">
        <v>177</v>
      </c>
      <c r="E43" s="59"/>
      <c r="F43" s="50"/>
      <c r="G43" s="141" t="s">
        <v>26</v>
      </c>
      <c r="H43" s="141" t="s">
        <v>26</v>
      </c>
      <c r="J43" s="48" t="s">
        <v>178</v>
      </c>
    </row>
    <row r="44" spans="1:10" s="23" customFormat="1" ht="12.75" customHeight="1">
      <c r="A44" s="26"/>
      <c r="B44" s="70" t="s">
        <v>121</v>
      </c>
      <c r="C44" s="57"/>
      <c r="D44" s="58" t="s">
        <v>179</v>
      </c>
      <c r="E44" s="59"/>
      <c r="F44" s="50"/>
      <c r="G44" s="141">
        <v>66.38</v>
      </c>
      <c r="H44" s="141">
        <v>114.89</v>
      </c>
      <c r="J44" s="48" t="s">
        <v>180</v>
      </c>
    </row>
    <row r="45" spans="1:10" s="23" customFormat="1">
      <c r="A45" s="26"/>
      <c r="B45" s="70" t="s">
        <v>124</v>
      </c>
      <c r="C45" s="57"/>
      <c r="D45" s="58" t="s">
        <v>181</v>
      </c>
      <c r="E45" s="59"/>
      <c r="F45" s="50"/>
      <c r="G45" s="141">
        <v>0</v>
      </c>
      <c r="H45" s="141">
        <v>0</v>
      </c>
      <c r="J45" s="48" t="s">
        <v>182</v>
      </c>
    </row>
    <row r="46" spans="1:10" s="23" customFormat="1">
      <c r="A46" s="26"/>
      <c r="B46" s="70" t="s">
        <v>127</v>
      </c>
      <c r="C46" s="57"/>
      <c r="D46" s="58" t="s">
        <v>183</v>
      </c>
      <c r="E46" s="59"/>
      <c r="F46" s="50"/>
      <c r="G46" s="141" t="s">
        <v>26</v>
      </c>
      <c r="H46" s="141" t="s">
        <v>26</v>
      </c>
      <c r="J46" s="48" t="s">
        <v>184</v>
      </c>
    </row>
    <row r="47" spans="1:10" s="23" customFormat="1" ht="12.75" customHeight="1">
      <c r="A47" s="26"/>
      <c r="B47" s="70" t="s">
        <v>130</v>
      </c>
      <c r="C47" s="64"/>
      <c r="D47" s="162" t="s">
        <v>185</v>
      </c>
      <c r="E47" s="163"/>
      <c r="F47" s="50"/>
      <c r="G47" s="141" t="s">
        <v>26</v>
      </c>
      <c r="H47" s="141" t="s">
        <v>26</v>
      </c>
      <c r="J47" s="48" t="s">
        <v>186</v>
      </c>
    </row>
    <row r="48" spans="1:10" s="23" customFormat="1" ht="12.75" customHeight="1">
      <c r="A48" s="26"/>
      <c r="B48" s="7" t="s">
        <v>133</v>
      </c>
      <c r="C48" s="71" t="s">
        <v>187</v>
      </c>
      <c r="D48" s="72"/>
      <c r="E48" s="73"/>
      <c r="F48" s="39"/>
      <c r="G48" s="141">
        <v>0</v>
      </c>
      <c r="H48" s="141">
        <v>0</v>
      </c>
      <c r="J48" s="48" t="s">
        <v>188</v>
      </c>
    </row>
    <row r="49" spans="1:10" s="23" customFormat="1" ht="12.75" customHeight="1">
      <c r="A49" s="26"/>
      <c r="B49" s="7" t="s">
        <v>162</v>
      </c>
      <c r="C49" s="67" t="s">
        <v>189</v>
      </c>
      <c r="D49" s="68"/>
      <c r="E49" s="69"/>
      <c r="F49" s="39" t="s">
        <v>411</v>
      </c>
      <c r="G49" s="141">
        <f>SUM(G50:G55)</f>
        <v>33190.800000000003</v>
      </c>
      <c r="H49" s="141">
        <f>SUM(H50:H55)</f>
        <v>51699.880000000005</v>
      </c>
      <c r="J49" s="48"/>
    </row>
    <row r="50" spans="1:10" s="23" customFormat="1" ht="12.75" customHeight="1">
      <c r="A50" s="26"/>
      <c r="B50" s="70" t="s">
        <v>190</v>
      </c>
      <c r="C50" s="68"/>
      <c r="D50" s="74" t="s">
        <v>191</v>
      </c>
      <c r="E50" s="75"/>
      <c r="F50" s="39"/>
      <c r="G50" s="141" t="s">
        <v>26</v>
      </c>
      <c r="H50" s="141" t="s">
        <v>26</v>
      </c>
      <c r="J50" s="48" t="s">
        <v>192</v>
      </c>
    </row>
    <row r="51" spans="1:10" s="23" customFormat="1" ht="12.75" customHeight="1">
      <c r="A51" s="26"/>
      <c r="B51" s="76" t="s">
        <v>193</v>
      </c>
      <c r="C51" s="57"/>
      <c r="D51" s="58" t="s">
        <v>194</v>
      </c>
      <c r="E51" s="77"/>
      <c r="F51" s="78"/>
      <c r="G51" s="141" t="s">
        <v>26</v>
      </c>
      <c r="H51" s="141" t="s">
        <v>26</v>
      </c>
      <c r="J51" s="48" t="s">
        <v>195</v>
      </c>
    </row>
    <row r="52" spans="1:10" s="23" customFormat="1" ht="12.75" customHeight="1">
      <c r="A52" s="26"/>
      <c r="B52" s="70" t="s">
        <v>196</v>
      </c>
      <c r="C52" s="57"/>
      <c r="D52" s="58" t="s">
        <v>197</v>
      </c>
      <c r="E52" s="59"/>
      <c r="F52" s="39"/>
      <c r="G52" s="141">
        <v>0</v>
      </c>
      <c r="H52" s="141">
        <v>0</v>
      </c>
      <c r="J52" s="48" t="s">
        <v>198</v>
      </c>
    </row>
    <row r="53" spans="1:10" s="23" customFormat="1" ht="12.75" customHeight="1">
      <c r="A53" s="26"/>
      <c r="B53" s="70" t="s">
        <v>199</v>
      </c>
      <c r="C53" s="57"/>
      <c r="D53" s="162" t="s">
        <v>200</v>
      </c>
      <c r="E53" s="163"/>
      <c r="F53" s="39"/>
      <c r="G53" s="141">
        <v>1861.61</v>
      </c>
      <c r="H53" s="141">
        <v>1637.72</v>
      </c>
      <c r="J53" s="48" t="s">
        <v>201</v>
      </c>
    </row>
    <row r="54" spans="1:10" s="23" customFormat="1" ht="12.75" customHeight="1">
      <c r="A54" s="26"/>
      <c r="B54" s="70" t="s">
        <v>202</v>
      </c>
      <c r="C54" s="57"/>
      <c r="D54" s="58" t="s">
        <v>203</v>
      </c>
      <c r="E54" s="59"/>
      <c r="F54" s="39"/>
      <c r="G54" s="141">
        <v>30446.97</v>
      </c>
      <c r="H54" s="141">
        <v>22480.28</v>
      </c>
      <c r="J54" s="48" t="s">
        <v>204</v>
      </c>
    </row>
    <row r="55" spans="1:10" s="23" customFormat="1" ht="12.75" customHeight="1">
      <c r="A55" s="26"/>
      <c r="B55" s="70" t="s">
        <v>205</v>
      </c>
      <c r="C55" s="57"/>
      <c r="D55" s="58" t="s">
        <v>206</v>
      </c>
      <c r="E55" s="59"/>
      <c r="F55" s="39"/>
      <c r="G55" s="141">
        <v>882.22</v>
      </c>
      <c r="H55" s="141">
        <v>27581.88</v>
      </c>
      <c r="J55" s="48" t="s">
        <v>207</v>
      </c>
    </row>
    <row r="56" spans="1:10" s="23" customFormat="1" ht="12.75" customHeight="1">
      <c r="A56" s="26"/>
      <c r="B56" s="7" t="s">
        <v>165</v>
      </c>
      <c r="C56" s="79" t="s">
        <v>208</v>
      </c>
      <c r="D56" s="79"/>
      <c r="E56" s="80"/>
      <c r="F56" s="39"/>
      <c r="G56" s="141" t="s">
        <v>26</v>
      </c>
      <c r="H56" s="141" t="s">
        <v>26</v>
      </c>
      <c r="J56" s="48" t="s">
        <v>209</v>
      </c>
    </row>
    <row r="57" spans="1:10" s="23" customFormat="1" ht="12.75" customHeight="1">
      <c r="A57" s="26"/>
      <c r="B57" s="7" t="s">
        <v>168</v>
      </c>
      <c r="C57" s="79" t="s">
        <v>210</v>
      </c>
      <c r="D57" s="79"/>
      <c r="E57" s="80"/>
      <c r="F57" s="39" t="s">
        <v>412</v>
      </c>
      <c r="G57" s="141">
        <v>14358.07</v>
      </c>
      <c r="H57" s="141">
        <v>10059.620000000001</v>
      </c>
      <c r="J57" s="48" t="s">
        <v>211</v>
      </c>
    </row>
    <row r="58" spans="1:10" s="23" customFormat="1" ht="12.75" customHeight="1">
      <c r="A58" s="26"/>
      <c r="B58" s="39"/>
      <c r="C58" s="54" t="s">
        <v>212</v>
      </c>
      <c r="D58" s="55"/>
      <c r="E58" s="56"/>
      <c r="F58" s="39"/>
      <c r="G58" s="141">
        <f>SUM(G20,G40,G41)</f>
        <v>767389.17</v>
      </c>
      <c r="H58" s="141">
        <f>SUM(H20,H40,H41)</f>
        <v>791731.19999999995</v>
      </c>
      <c r="J58" s="48"/>
    </row>
    <row r="59" spans="1:10" s="23" customFormat="1" ht="12.75" customHeight="1">
      <c r="A59" s="26"/>
      <c r="B59" s="33" t="s">
        <v>213</v>
      </c>
      <c r="C59" s="34" t="s">
        <v>214</v>
      </c>
      <c r="D59" s="34"/>
      <c r="E59" s="81"/>
      <c r="F59" s="39" t="s">
        <v>415</v>
      </c>
      <c r="G59" s="140">
        <f>SUM(G60:G63)</f>
        <v>726444.54999999993</v>
      </c>
      <c r="H59" s="140">
        <f>SUM(H60:H63)</f>
        <v>732428.23</v>
      </c>
      <c r="J59" s="66"/>
    </row>
    <row r="60" spans="1:10" s="23" customFormat="1" ht="12.75" customHeight="1">
      <c r="A60" s="26"/>
      <c r="B60" s="39" t="s">
        <v>116</v>
      </c>
      <c r="C60" s="60" t="s">
        <v>215</v>
      </c>
      <c r="D60" s="60"/>
      <c r="E60" s="61"/>
      <c r="F60" s="39"/>
      <c r="G60" s="141">
        <v>28845.7</v>
      </c>
      <c r="H60" s="141">
        <v>29407.08</v>
      </c>
      <c r="J60" s="48" t="s">
        <v>216</v>
      </c>
    </row>
    <row r="61" spans="1:10" s="23" customFormat="1" ht="12.75" customHeight="1">
      <c r="A61" s="26"/>
      <c r="B61" s="53" t="s">
        <v>133</v>
      </c>
      <c r="C61" s="54" t="s">
        <v>217</v>
      </c>
      <c r="D61" s="55"/>
      <c r="E61" s="56"/>
      <c r="F61" s="53"/>
      <c r="G61" s="141">
        <v>522319.75</v>
      </c>
      <c r="H61" s="141">
        <v>523315.12</v>
      </c>
      <c r="J61" s="48" t="s">
        <v>218</v>
      </c>
    </row>
    <row r="62" spans="1:10" s="23" customFormat="1" ht="12.75" customHeight="1">
      <c r="A62" s="26"/>
      <c r="B62" s="39" t="s">
        <v>162</v>
      </c>
      <c r="C62" s="150" t="s">
        <v>219</v>
      </c>
      <c r="D62" s="151"/>
      <c r="E62" s="152"/>
      <c r="F62" s="39"/>
      <c r="G62" s="141">
        <v>163458.62</v>
      </c>
      <c r="H62" s="141">
        <v>164600.35999999999</v>
      </c>
      <c r="J62" s="48" t="s">
        <v>220</v>
      </c>
    </row>
    <row r="63" spans="1:10" s="23" customFormat="1" ht="12.75" customHeight="1">
      <c r="A63" s="26"/>
      <c r="B63" s="39" t="s">
        <v>221</v>
      </c>
      <c r="C63" s="60" t="s">
        <v>222</v>
      </c>
      <c r="D63" s="44"/>
      <c r="E63" s="62"/>
      <c r="F63" s="39"/>
      <c r="G63" s="141">
        <v>11820.48</v>
      </c>
      <c r="H63" s="141">
        <v>15105.67</v>
      </c>
      <c r="J63" s="48" t="s">
        <v>223</v>
      </c>
    </row>
    <row r="64" spans="1:10" s="23" customFormat="1" ht="12.75" customHeight="1">
      <c r="A64" s="26"/>
      <c r="B64" s="33" t="s">
        <v>224</v>
      </c>
      <c r="C64" s="34" t="s">
        <v>225</v>
      </c>
      <c r="D64" s="35"/>
      <c r="E64" s="36"/>
      <c r="F64" s="39"/>
      <c r="G64" s="140">
        <f>SUM(G65,G69)</f>
        <v>26636.589999999997</v>
      </c>
      <c r="H64" s="140">
        <f>SUM(H65,H69)</f>
        <v>28201.43</v>
      </c>
      <c r="J64" s="66"/>
    </row>
    <row r="65" spans="1:10" s="23" customFormat="1" ht="12.75" customHeight="1">
      <c r="A65" s="26"/>
      <c r="B65" s="39" t="s">
        <v>116</v>
      </c>
      <c r="C65" s="40" t="s">
        <v>226</v>
      </c>
      <c r="D65" s="82"/>
      <c r="E65" s="83"/>
      <c r="F65" s="39" t="s">
        <v>416</v>
      </c>
      <c r="G65" s="141">
        <f>SUM(G66:G68)</f>
        <v>7171.1</v>
      </c>
      <c r="H65" s="141">
        <f>SUM(H66:H68)</f>
        <v>7171.1</v>
      </c>
      <c r="J65" s="48"/>
    </row>
    <row r="66" spans="1:10" s="23" customFormat="1">
      <c r="A66" s="26"/>
      <c r="B66" s="37" t="s">
        <v>118</v>
      </c>
      <c r="C66" s="84"/>
      <c r="D66" s="45" t="s">
        <v>227</v>
      </c>
      <c r="E66" s="85"/>
      <c r="F66" s="39"/>
      <c r="G66" s="141" t="s">
        <v>26</v>
      </c>
      <c r="H66" s="141" t="s">
        <v>26</v>
      </c>
      <c r="J66" s="48" t="s">
        <v>228</v>
      </c>
    </row>
    <row r="67" spans="1:10" s="23" customFormat="1" ht="12.75" customHeight="1">
      <c r="A67" s="26"/>
      <c r="B67" s="37" t="s">
        <v>121</v>
      </c>
      <c r="C67" s="44"/>
      <c r="D67" s="45" t="s">
        <v>229</v>
      </c>
      <c r="E67" s="49"/>
      <c r="F67" s="39"/>
      <c r="G67" s="141">
        <v>7171.1</v>
      </c>
      <c r="H67" s="141">
        <v>7171.1</v>
      </c>
      <c r="J67" s="48" t="s">
        <v>230</v>
      </c>
    </row>
    <row r="68" spans="1:10" s="23" customFormat="1" ht="12.75" customHeight="1">
      <c r="A68" s="26"/>
      <c r="B68" s="37" t="s">
        <v>231</v>
      </c>
      <c r="C68" s="44"/>
      <c r="D68" s="45" t="s">
        <v>232</v>
      </c>
      <c r="E68" s="49"/>
      <c r="F68" s="50"/>
      <c r="G68" s="141" t="s">
        <v>26</v>
      </c>
      <c r="H68" s="141" t="s">
        <v>26</v>
      </c>
      <c r="J68" s="48" t="s">
        <v>233</v>
      </c>
    </row>
    <row r="69" spans="1:10" s="89" customFormat="1" ht="12.75" customHeight="1">
      <c r="A69" s="26"/>
      <c r="B69" s="7" t="s">
        <v>133</v>
      </c>
      <c r="C69" s="86" t="s">
        <v>234</v>
      </c>
      <c r="D69" s="87"/>
      <c r="E69" s="88"/>
      <c r="F69" s="7" t="s">
        <v>413</v>
      </c>
      <c r="G69" s="141">
        <f>SUM(G70:G75,G78:G83)</f>
        <v>19465.489999999998</v>
      </c>
      <c r="H69" s="141">
        <f>SUM(H70:H75,H78:H83)</f>
        <v>21030.33</v>
      </c>
      <c r="J69" s="48"/>
    </row>
    <row r="70" spans="1:10" s="23" customFormat="1" ht="12.75" customHeight="1">
      <c r="A70" s="26"/>
      <c r="B70" s="37" t="s">
        <v>135</v>
      </c>
      <c r="C70" s="44"/>
      <c r="D70" s="45" t="s">
        <v>235</v>
      </c>
      <c r="E70" s="46"/>
      <c r="F70" s="39"/>
      <c r="G70" s="141" t="s">
        <v>26</v>
      </c>
      <c r="H70" s="141" t="s">
        <v>26</v>
      </c>
      <c r="J70" s="48" t="s">
        <v>236</v>
      </c>
    </row>
    <row r="71" spans="1:10" s="23" customFormat="1" ht="12.75" customHeight="1">
      <c r="A71" s="26"/>
      <c r="B71" s="37" t="s">
        <v>138</v>
      </c>
      <c r="C71" s="84"/>
      <c r="D71" s="45" t="s">
        <v>237</v>
      </c>
      <c r="E71" s="85"/>
      <c r="F71" s="39"/>
      <c r="G71" s="141" t="s">
        <v>26</v>
      </c>
      <c r="H71" s="141" t="s">
        <v>26</v>
      </c>
      <c r="J71" s="48" t="s">
        <v>238</v>
      </c>
    </row>
    <row r="72" spans="1:10" s="23" customFormat="1">
      <c r="A72" s="26"/>
      <c r="B72" s="37" t="s">
        <v>141</v>
      </c>
      <c r="C72" s="84"/>
      <c r="D72" s="45" t="s">
        <v>239</v>
      </c>
      <c r="E72" s="85"/>
      <c r="F72" s="39"/>
      <c r="G72" s="141" t="s">
        <v>26</v>
      </c>
      <c r="H72" s="141" t="s">
        <v>26</v>
      </c>
      <c r="J72" s="48" t="s">
        <v>240</v>
      </c>
    </row>
    <row r="73" spans="1:10" s="23" customFormat="1">
      <c r="A73" s="26"/>
      <c r="B73" s="90" t="s">
        <v>144</v>
      </c>
      <c r="C73" s="68"/>
      <c r="D73" s="91" t="s">
        <v>241</v>
      </c>
      <c r="E73" s="75"/>
      <c r="F73" s="39"/>
      <c r="G73" s="141" t="s">
        <v>26</v>
      </c>
      <c r="H73" s="141" t="s">
        <v>26</v>
      </c>
      <c r="J73" s="48" t="s">
        <v>242</v>
      </c>
    </row>
    <row r="74" spans="1:10" s="23" customFormat="1">
      <c r="A74" s="26"/>
      <c r="B74" s="39" t="s">
        <v>147</v>
      </c>
      <c r="C74" s="52"/>
      <c r="D74" s="52" t="s">
        <v>243</v>
      </c>
      <c r="E74" s="46"/>
      <c r="F74" s="92"/>
      <c r="G74" s="141" t="s">
        <v>26</v>
      </c>
      <c r="H74" s="141" t="s">
        <v>26</v>
      </c>
      <c r="J74" s="48" t="s">
        <v>244</v>
      </c>
    </row>
    <row r="75" spans="1:10" s="23" customFormat="1" ht="12.75" customHeight="1">
      <c r="A75" s="26"/>
      <c r="B75" s="93" t="s">
        <v>150</v>
      </c>
      <c r="C75" s="87"/>
      <c r="D75" s="94" t="s">
        <v>245</v>
      </c>
      <c r="E75" s="95"/>
      <c r="F75" s="39"/>
      <c r="G75" s="141">
        <f>SUM(G76,G77)</f>
        <v>0</v>
      </c>
      <c r="H75" s="141">
        <f>SUM(H76,H77)</f>
        <v>0</v>
      </c>
      <c r="J75" s="48"/>
    </row>
    <row r="76" spans="1:10" s="23" customFormat="1" ht="12.75" customHeight="1">
      <c r="A76" s="26"/>
      <c r="B76" s="70" t="s">
        <v>246</v>
      </c>
      <c r="C76" s="57"/>
      <c r="D76" s="77"/>
      <c r="E76" s="59" t="s">
        <v>247</v>
      </c>
      <c r="F76" s="39"/>
      <c r="G76" s="141">
        <v>0</v>
      </c>
      <c r="H76" s="141">
        <v>0</v>
      </c>
      <c r="J76" s="48" t="s">
        <v>248</v>
      </c>
    </row>
    <row r="77" spans="1:10" s="23" customFormat="1" ht="12.75" customHeight="1">
      <c r="A77" s="26"/>
      <c r="B77" s="70" t="s">
        <v>249</v>
      </c>
      <c r="C77" s="57"/>
      <c r="D77" s="77"/>
      <c r="E77" s="59" t="s">
        <v>250</v>
      </c>
      <c r="F77" s="50"/>
      <c r="G77" s="141" t="s">
        <v>26</v>
      </c>
      <c r="H77" s="141" t="s">
        <v>26</v>
      </c>
      <c r="J77" s="48" t="s">
        <v>251</v>
      </c>
    </row>
    <row r="78" spans="1:10" s="23" customFormat="1" ht="12.75" customHeight="1">
      <c r="A78" s="26"/>
      <c r="B78" s="70" t="s">
        <v>153</v>
      </c>
      <c r="C78" s="72"/>
      <c r="D78" s="96" t="s">
        <v>252</v>
      </c>
      <c r="E78" s="97"/>
      <c r="F78" s="50"/>
      <c r="G78" s="141" t="s">
        <v>26</v>
      </c>
      <c r="H78" s="141" t="s">
        <v>26</v>
      </c>
      <c r="J78" s="48" t="s">
        <v>253</v>
      </c>
    </row>
    <row r="79" spans="1:10" s="23" customFormat="1" ht="12.75" customHeight="1">
      <c r="A79" s="26"/>
      <c r="B79" s="70" t="s">
        <v>156</v>
      </c>
      <c r="C79" s="98"/>
      <c r="D79" s="58" t="s">
        <v>254</v>
      </c>
      <c r="E79" s="99"/>
      <c r="F79" s="39"/>
      <c r="G79" s="141" t="s">
        <v>26</v>
      </c>
      <c r="H79" s="141" t="s">
        <v>26</v>
      </c>
      <c r="J79" s="48" t="s">
        <v>255</v>
      </c>
    </row>
    <row r="80" spans="1:10" s="23" customFormat="1" ht="12.75" customHeight="1">
      <c r="A80" s="26"/>
      <c r="B80" s="70" t="s">
        <v>159</v>
      </c>
      <c r="C80" s="44"/>
      <c r="D80" s="45" t="s">
        <v>256</v>
      </c>
      <c r="E80" s="49"/>
      <c r="F80" s="39"/>
      <c r="G80" s="141">
        <v>9023.18</v>
      </c>
      <c r="H80" s="141">
        <v>5728.96</v>
      </c>
      <c r="J80" s="48" t="s">
        <v>257</v>
      </c>
    </row>
    <row r="81" spans="1:10" s="23" customFormat="1" ht="12.75" customHeight="1">
      <c r="A81" s="26"/>
      <c r="B81" s="70" t="s">
        <v>258</v>
      </c>
      <c r="C81" s="44"/>
      <c r="D81" s="45" t="s">
        <v>259</v>
      </c>
      <c r="E81" s="49"/>
      <c r="F81" s="39"/>
      <c r="G81" s="141">
        <v>0</v>
      </c>
      <c r="H81" s="141">
        <v>0</v>
      </c>
      <c r="J81" s="48" t="s">
        <v>260</v>
      </c>
    </row>
    <row r="82" spans="1:10" s="23" customFormat="1" ht="12.75" customHeight="1">
      <c r="A82" s="26"/>
      <c r="B82" s="37" t="s">
        <v>261</v>
      </c>
      <c r="C82" s="57"/>
      <c r="D82" s="58" t="s">
        <v>262</v>
      </c>
      <c r="E82" s="59"/>
      <c r="F82" s="39"/>
      <c r="G82" s="141">
        <v>10442.31</v>
      </c>
      <c r="H82" s="141">
        <v>15301.37</v>
      </c>
      <c r="J82" s="48" t="s">
        <v>263</v>
      </c>
    </row>
    <row r="83" spans="1:10" s="23" customFormat="1" ht="12.75" customHeight="1">
      <c r="A83" s="26"/>
      <c r="B83" s="37" t="s">
        <v>264</v>
      </c>
      <c r="C83" s="44"/>
      <c r="D83" s="45" t="s">
        <v>265</v>
      </c>
      <c r="E83" s="49"/>
      <c r="F83" s="50"/>
      <c r="G83" s="141">
        <v>0</v>
      </c>
      <c r="H83" s="141">
        <v>0</v>
      </c>
      <c r="J83" s="48" t="s">
        <v>266</v>
      </c>
    </row>
    <row r="84" spans="1:10" s="23" customFormat="1" ht="12.75" customHeight="1">
      <c r="A84" s="26"/>
      <c r="B84" s="33" t="s">
        <v>267</v>
      </c>
      <c r="C84" s="100" t="s">
        <v>268</v>
      </c>
      <c r="D84" s="101"/>
      <c r="E84" s="102"/>
      <c r="F84" s="50" t="s">
        <v>414</v>
      </c>
      <c r="G84" s="140">
        <f>SUM(G85,G86,G89,G90)</f>
        <v>14308.030000000002</v>
      </c>
      <c r="H84" s="140">
        <f>SUM(H85,H86,H89,H90)</f>
        <v>31101.54</v>
      </c>
      <c r="J84" s="66"/>
    </row>
    <row r="85" spans="1:10" s="23" customFormat="1" ht="12.75" customHeight="1">
      <c r="A85" s="26"/>
      <c r="B85" s="39" t="s">
        <v>116</v>
      </c>
      <c r="C85" s="60" t="s">
        <v>269</v>
      </c>
      <c r="D85" s="44"/>
      <c r="E85" s="62"/>
      <c r="F85" s="50"/>
      <c r="G85" s="141" t="s">
        <v>26</v>
      </c>
      <c r="H85" s="141" t="s">
        <v>26</v>
      </c>
      <c r="J85" s="48" t="s">
        <v>270</v>
      </c>
    </row>
    <row r="86" spans="1:10" s="23" customFormat="1" ht="12.75" customHeight="1">
      <c r="A86" s="26"/>
      <c r="B86" s="39" t="s">
        <v>133</v>
      </c>
      <c r="C86" s="40" t="s">
        <v>271</v>
      </c>
      <c r="D86" s="82"/>
      <c r="E86" s="83"/>
      <c r="F86" s="39"/>
      <c r="G86" s="141">
        <f>SUM(G87,G88)</f>
        <v>0</v>
      </c>
      <c r="H86" s="141">
        <f>SUM(H87,H88)</f>
        <v>0</v>
      </c>
      <c r="J86" s="48"/>
    </row>
    <row r="87" spans="1:10" s="23" customFormat="1" ht="12.75" customHeight="1">
      <c r="A87" s="26"/>
      <c r="B87" s="37" t="s">
        <v>135</v>
      </c>
      <c r="C87" s="44"/>
      <c r="D87" s="45" t="s">
        <v>272</v>
      </c>
      <c r="E87" s="49"/>
      <c r="F87" s="39"/>
      <c r="G87" s="141" t="s">
        <v>26</v>
      </c>
      <c r="H87" s="141" t="s">
        <v>26</v>
      </c>
      <c r="J87" s="48" t="s">
        <v>273</v>
      </c>
    </row>
    <row r="88" spans="1:10" s="23" customFormat="1" ht="12.75" customHeight="1">
      <c r="A88" s="26"/>
      <c r="B88" s="37" t="s">
        <v>138</v>
      </c>
      <c r="C88" s="44"/>
      <c r="D88" s="45" t="s">
        <v>274</v>
      </c>
      <c r="E88" s="49"/>
      <c r="F88" s="39"/>
      <c r="G88" s="141" t="s">
        <v>26</v>
      </c>
      <c r="H88" s="141" t="s">
        <v>26</v>
      </c>
      <c r="J88" s="48" t="s">
        <v>275</v>
      </c>
    </row>
    <row r="89" spans="1:10" s="23" customFormat="1" ht="12.75" customHeight="1">
      <c r="A89" s="26"/>
      <c r="B89" s="7" t="s">
        <v>162</v>
      </c>
      <c r="C89" s="77" t="s">
        <v>276</v>
      </c>
      <c r="D89" s="77"/>
      <c r="E89" s="103"/>
      <c r="F89" s="39"/>
      <c r="G89" s="141" t="s">
        <v>26</v>
      </c>
      <c r="H89" s="141" t="s">
        <v>26</v>
      </c>
      <c r="J89" s="48" t="s">
        <v>277</v>
      </c>
    </row>
    <row r="90" spans="1:10" s="23" customFormat="1" ht="12.75" customHeight="1">
      <c r="A90" s="26"/>
      <c r="B90" s="53" t="s">
        <v>165</v>
      </c>
      <c r="C90" s="54" t="s">
        <v>278</v>
      </c>
      <c r="D90" s="55"/>
      <c r="E90" s="56"/>
      <c r="F90" s="39"/>
      <c r="G90" s="141">
        <f>SUM(G91:G92)</f>
        <v>14308.030000000002</v>
      </c>
      <c r="H90" s="141">
        <f>SUM(H91:H92)</f>
        <v>31101.54</v>
      </c>
      <c r="J90" s="48"/>
    </row>
    <row r="91" spans="1:10" s="23" customFormat="1" ht="12.75" customHeight="1">
      <c r="A91" s="26"/>
      <c r="B91" s="37" t="s">
        <v>279</v>
      </c>
      <c r="C91" s="35"/>
      <c r="D91" s="45" t="s">
        <v>280</v>
      </c>
      <c r="E91" s="104"/>
      <c r="F91" s="50"/>
      <c r="G91" s="141">
        <v>-16793.509999999998</v>
      </c>
      <c r="H91" s="141">
        <v>38374.44</v>
      </c>
      <c r="J91" s="48" t="s">
        <v>281</v>
      </c>
    </row>
    <row r="92" spans="1:10" s="23" customFormat="1" ht="12.75" customHeight="1">
      <c r="A92" s="26"/>
      <c r="B92" s="37" t="s">
        <v>282</v>
      </c>
      <c r="C92" s="35"/>
      <c r="D92" s="45" t="s">
        <v>283</v>
      </c>
      <c r="E92" s="104"/>
      <c r="F92" s="50"/>
      <c r="G92" s="141">
        <v>31101.54</v>
      </c>
      <c r="H92" s="141">
        <v>-7272.9</v>
      </c>
      <c r="J92" s="48" t="s">
        <v>284</v>
      </c>
    </row>
    <row r="93" spans="1:10" s="23" customFormat="1" ht="12.75" customHeight="1">
      <c r="A93" s="26"/>
      <c r="B93" s="33" t="s">
        <v>285</v>
      </c>
      <c r="C93" s="100" t="s">
        <v>286</v>
      </c>
      <c r="D93" s="102"/>
      <c r="E93" s="102"/>
      <c r="F93" s="50"/>
      <c r="G93" s="140"/>
      <c r="H93" s="140"/>
      <c r="J93" s="66"/>
    </row>
    <row r="94" spans="1:10" s="23" customFormat="1" ht="25.5" customHeight="1">
      <c r="A94" s="26"/>
      <c r="B94" s="33"/>
      <c r="C94" s="165" t="s">
        <v>287</v>
      </c>
      <c r="D94" s="162"/>
      <c r="E94" s="163"/>
      <c r="F94" s="39"/>
      <c r="G94" s="142">
        <f>SUM(G59,G64,G84,G93)</f>
        <v>767389.16999999993</v>
      </c>
      <c r="H94" s="142">
        <f>SUM(H59,H64,H84,H93)</f>
        <v>791731.20000000007</v>
      </c>
      <c r="J94" s="105"/>
    </row>
    <row r="95" spans="1:10" s="23" customFormat="1">
      <c r="A95" s="26"/>
      <c r="B95" s="106"/>
      <c r="C95" s="107"/>
      <c r="D95" s="107"/>
      <c r="E95" s="107"/>
      <c r="F95" s="107"/>
    </row>
    <row r="96" spans="1:10" s="23" customFormat="1" ht="12.75" customHeight="1">
      <c r="A96" s="26"/>
      <c r="B96" s="166" t="s">
        <v>294</v>
      </c>
      <c r="C96" s="166"/>
      <c r="D96" s="166"/>
      <c r="E96" s="166"/>
      <c r="F96" s="108"/>
      <c r="G96" s="167" t="s">
        <v>295</v>
      </c>
      <c r="H96" s="167"/>
    </row>
    <row r="97" spans="1:8" s="23" customFormat="1" ht="12.75" customHeight="1">
      <c r="A97" s="26"/>
      <c r="B97" s="168" t="s">
        <v>288</v>
      </c>
      <c r="C97" s="168"/>
      <c r="D97" s="168"/>
      <c r="E97" s="168"/>
      <c r="F97" s="23" t="s">
        <v>289</v>
      </c>
      <c r="G97" s="144" t="s">
        <v>290</v>
      </c>
      <c r="H97" s="144"/>
    </row>
    <row r="98" spans="1:8" s="23" customFormat="1">
      <c r="A98" s="26"/>
      <c r="B98" s="30"/>
      <c r="C98" s="30"/>
      <c r="D98" s="30"/>
      <c r="E98" s="30"/>
      <c r="F98" s="30"/>
      <c r="G98" s="30"/>
      <c r="H98" s="30"/>
    </row>
    <row r="99" spans="1:8" s="23" customFormat="1" ht="12.75" customHeight="1">
      <c r="A99" s="26"/>
      <c r="B99" s="169" t="s">
        <v>296</v>
      </c>
      <c r="C99" s="169"/>
      <c r="D99" s="169"/>
      <c r="E99" s="169"/>
      <c r="F99" s="109"/>
      <c r="G99" s="170" t="s">
        <v>297</v>
      </c>
      <c r="H99" s="170"/>
    </row>
    <row r="100" spans="1:8" s="23" customFormat="1" ht="12.75" customHeight="1">
      <c r="A100" s="26"/>
      <c r="B100" s="164" t="s">
        <v>291</v>
      </c>
      <c r="C100" s="164"/>
      <c r="D100" s="164"/>
      <c r="E100" s="164"/>
      <c r="F100" s="89" t="s">
        <v>289</v>
      </c>
      <c r="G100" s="153" t="s">
        <v>290</v>
      </c>
      <c r="H100" s="153"/>
    </row>
    <row r="101" spans="1:8" s="23" customFormat="1">
      <c r="A101" s="26"/>
    </row>
    <row r="102" spans="1:8" s="23" customFormat="1">
      <c r="A102" s="26"/>
    </row>
    <row r="103" spans="1:8" s="23" customFormat="1">
      <c r="A103" s="26"/>
    </row>
    <row r="104" spans="1:8" s="23" customFormat="1">
      <c r="A104" s="26"/>
    </row>
    <row r="105" spans="1:8" s="23" customFormat="1">
      <c r="A105" s="26"/>
    </row>
    <row r="106" spans="1:8" s="23" customFormat="1">
      <c r="A106" s="26"/>
    </row>
    <row r="107" spans="1:8" s="23" customFormat="1">
      <c r="A107" s="26"/>
    </row>
    <row r="108" spans="1:8" s="23" customFormat="1">
      <c r="A108" s="26"/>
    </row>
    <row r="109" spans="1:8" s="23" customFormat="1">
      <c r="A109" s="26"/>
    </row>
    <row r="110" spans="1:8" s="23" customFormat="1">
      <c r="A110" s="26"/>
    </row>
    <row r="111" spans="1:8" s="23" customFormat="1">
      <c r="A111" s="26"/>
    </row>
    <row r="112" spans="1:8" s="23" customFormat="1">
      <c r="A112" s="26"/>
    </row>
    <row r="113" spans="1:1" s="23" customFormat="1">
      <c r="A113" s="26"/>
    </row>
    <row r="114" spans="1:1" s="23" customFormat="1">
      <c r="A114" s="26"/>
    </row>
    <row r="115" spans="1:1" s="23" customFormat="1">
      <c r="A115" s="26"/>
    </row>
    <row r="116" spans="1:1" s="23" customFormat="1">
      <c r="A116" s="26"/>
    </row>
    <row r="117" spans="1:1" s="23" customFormat="1">
      <c r="A117" s="26"/>
    </row>
    <row r="118" spans="1:1" s="23" customFormat="1">
      <c r="A118" s="26"/>
    </row>
    <row r="119" spans="1:1" s="23" customFormat="1">
      <c r="A119"/>
    </row>
  </sheetData>
  <mergeCells count="27">
    <mergeCell ref="B100:E100"/>
    <mergeCell ref="G100:H100"/>
    <mergeCell ref="C94:E94"/>
    <mergeCell ref="B96:E96"/>
    <mergeCell ref="G96:H96"/>
    <mergeCell ref="B97:E97"/>
    <mergeCell ref="G97:H97"/>
    <mergeCell ref="B99:E99"/>
    <mergeCell ref="G99:H99"/>
    <mergeCell ref="C62:E62"/>
    <mergeCell ref="B9:H9"/>
    <mergeCell ref="B10:H11"/>
    <mergeCell ref="B12:F12"/>
    <mergeCell ref="B13:H13"/>
    <mergeCell ref="B14:H14"/>
    <mergeCell ref="B16:H16"/>
    <mergeCell ref="B17:H17"/>
    <mergeCell ref="E18:H18"/>
    <mergeCell ref="C19:E19"/>
    <mergeCell ref="D47:E47"/>
    <mergeCell ref="D53:E53"/>
    <mergeCell ref="B8:H8"/>
    <mergeCell ref="B1:H1"/>
    <mergeCell ref="F2:H2"/>
    <mergeCell ref="F3:H3"/>
    <mergeCell ref="B5:H6"/>
    <mergeCell ref="B7:H7"/>
  </mergeCells>
  <pageMargins left="0.7" right="0.7" top="0.75" bottom="0.75" header="0.3" footer="0.3"/>
  <pageSetup paperSize="9" scale="82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64"/>
  <sheetViews>
    <sheetView topLeftCell="A27" workbookViewId="0">
      <selection activeCell="P31" sqref="P31"/>
    </sheetView>
  </sheetViews>
  <sheetFormatPr defaultColWidth="9.1328125" defaultRowHeight="12.75"/>
  <cols>
    <col min="1" max="1" width="3.1328125" style="110" customWidth="1"/>
    <col min="2" max="2" width="8" style="110" customWidth="1"/>
    <col min="3" max="3" width="1.59765625" style="110" hidden="1" customWidth="1"/>
    <col min="4" max="4" width="30.1328125" style="110" customWidth="1"/>
    <col min="5" max="5" width="18.265625" style="110" customWidth="1"/>
    <col min="6" max="6" width="9.1328125" style="110" hidden="1" customWidth="1"/>
    <col min="7" max="7" width="11.73046875" style="110" customWidth="1"/>
    <col min="8" max="8" width="13.1328125" style="110" customWidth="1"/>
    <col min="9" max="9" width="14.73046875" style="110" customWidth="1"/>
    <col min="10" max="10" width="15.86328125" style="110" customWidth="1"/>
    <col min="11" max="11" width="0" style="110" hidden="1" customWidth="1"/>
    <col min="12" max="12" width="88.86328125" style="110" hidden="1" customWidth="1"/>
    <col min="13" max="14" width="0" style="110" hidden="1" customWidth="1"/>
    <col min="15" max="15" width="9.1328125" style="110"/>
    <col min="16" max="16" width="9.59765625" style="110" bestFit="1" customWidth="1"/>
    <col min="17" max="16384" width="9.1328125" style="110"/>
  </cols>
  <sheetData>
    <row r="1" spans="2:10" ht="30" hidden="1" customHeight="1">
      <c r="B1" s="172" t="s">
        <v>0</v>
      </c>
      <c r="C1" s="172"/>
      <c r="D1" s="172"/>
      <c r="E1" s="172"/>
      <c r="F1" s="172"/>
      <c r="G1" s="172"/>
      <c r="H1" s="172"/>
      <c r="I1" s="172"/>
      <c r="J1" s="172"/>
    </row>
    <row r="2" spans="2:10" ht="15.75" customHeight="1">
      <c r="E2" s="111"/>
      <c r="H2" s="1" t="s">
        <v>298</v>
      </c>
      <c r="I2" s="112"/>
      <c r="J2" s="112"/>
    </row>
    <row r="3" spans="2:10" ht="15.75" customHeight="1">
      <c r="H3" s="1" t="s">
        <v>102</v>
      </c>
      <c r="I3" s="112"/>
      <c r="J3" s="112"/>
    </row>
    <row r="4" spans="2:10" ht="4.5" customHeight="1"/>
    <row r="5" spans="2:10" ht="15.75" customHeight="1">
      <c r="B5" s="173" t="s">
        <v>299</v>
      </c>
      <c r="C5" s="173"/>
      <c r="D5" s="173"/>
      <c r="E5" s="173"/>
      <c r="F5" s="173"/>
      <c r="G5" s="173"/>
      <c r="H5" s="173"/>
      <c r="I5" s="173"/>
      <c r="J5" s="173"/>
    </row>
    <row r="6" spans="2:10" ht="15.75" customHeight="1">
      <c r="B6" s="174" t="s">
        <v>300</v>
      </c>
      <c r="C6" s="174"/>
      <c r="D6" s="174"/>
      <c r="E6" s="174"/>
      <c r="F6" s="174"/>
      <c r="G6" s="174"/>
      <c r="H6" s="174"/>
      <c r="I6" s="174"/>
      <c r="J6" s="174"/>
    </row>
    <row r="7" spans="2:10" ht="15.75" customHeight="1">
      <c r="B7" s="175" t="s">
        <v>100</v>
      </c>
      <c r="C7" s="175"/>
      <c r="D7" s="175"/>
      <c r="E7" s="175"/>
      <c r="F7" s="175"/>
      <c r="G7" s="175"/>
      <c r="H7" s="175"/>
      <c r="I7" s="175"/>
      <c r="J7" s="175"/>
    </row>
    <row r="8" spans="2:10" ht="15" customHeight="1">
      <c r="B8" s="176" t="s">
        <v>301</v>
      </c>
      <c r="C8" s="176"/>
      <c r="D8" s="176"/>
      <c r="E8" s="176"/>
      <c r="F8" s="176"/>
      <c r="G8" s="176"/>
      <c r="H8" s="176"/>
      <c r="I8" s="176"/>
      <c r="J8" s="176"/>
    </row>
    <row r="9" spans="2:10" ht="15" customHeight="1">
      <c r="B9" s="171" t="s">
        <v>105</v>
      </c>
      <c r="C9" s="171"/>
      <c r="D9" s="171"/>
      <c r="E9" s="171"/>
      <c r="F9" s="171"/>
      <c r="G9" s="171"/>
      <c r="H9" s="171"/>
      <c r="I9" s="171"/>
      <c r="J9" s="171"/>
    </row>
    <row r="10" spans="2:10" ht="15" customHeight="1">
      <c r="B10" s="176" t="s">
        <v>302</v>
      </c>
      <c r="C10" s="176"/>
      <c r="D10" s="176"/>
      <c r="E10" s="176"/>
      <c r="F10" s="176"/>
      <c r="G10" s="176"/>
      <c r="H10" s="176"/>
      <c r="I10" s="176"/>
      <c r="J10" s="176"/>
    </row>
    <row r="11" spans="2:10" ht="15" customHeight="1">
      <c r="B11" s="180" t="s">
        <v>303</v>
      </c>
      <c r="C11" s="180"/>
      <c r="D11" s="180"/>
      <c r="E11" s="180"/>
      <c r="F11" s="180"/>
      <c r="G11" s="180"/>
      <c r="H11" s="180"/>
      <c r="I11" s="180"/>
      <c r="J11" s="180"/>
    </row>
    <row r="12" spans="2:10" ht="3" customHeight="1">
      <c r="B12" s="181"/>
      <c r="C12" s="181"/>
      <c r="D12" s="181"/>
      <c r="E12" s="181"/>
      <c r="F12" s="181"/>
      <c r="G12" s="181"/>
      <c r="H12" s="181"/>
      <c r="I12" s="181"/>
      <c r="J12" s="181"/>
    </row>
    <row r="13" spans="2:10" ht="15" customHeight="1">
      <c r="B13" s="182" t="s">
        <v>304</v>
      </c>
      <c r="C13" s="182"/>
      <c r="D13" s="182"/>
      <c r="E13" s="182"/>
      <c r="F13" s="182"/>
      <c r="G13" s="182"/>
      <c r="H13" s="182"/>
      <c r="I13" s="182"/>
      <c r="J13" s="182"/>
    </row>
    <row r="14" spans="2:10" ht="3.75" customHeight="1">
      <c r="B14" s="180"/>
      <c r="C14" s="180"/>
      <c r="D14" s="180"/>
      <c r="E14" s="180"/>
      <c r="F14" s="180"/>
      <c r="G14" s="180"/>
      <c r="H14" s="180"/>
      <c r="I14" s="180"/>
      <c r="J14" s="180"/>
    </row>
    <row r="15" spans="2:10" ht="15" customHeight="1">
      <c r="B15" s="182" t="s">
        <v>108</v>
      </c>
      <c r="C15" s="182"/>
      <c r="D15" s="182"/>
      <c r="E15" s="182"/>
      <c r="F15" s="182"/>
      <c r="G15" s="182"/>
      <c r="H15" s="182"/>
      <c r="I15" s="182"/>
      <c r="J15" s="182"/>
    </row>
    <row r="16" spans="2:10" ht="3" customHeight="1">
      <c r="B16" s="113"/>
      <c r="C16" s="114"/>
      <c r="D16" s="114"/>
      <c r="E16" s="114"/>
      <c r="F16" s="114"/>
      <c r="G16" s="114"/>
      <c r="H16" s="114"/>
      <c r="I16" s="114"/>
      <c r="J16" s="114"/>
    </row>
    <row r="17" spans="2:16" ht="15" customHeight="1">
      <c r="B17" s="183" t="s">
        <v>405</v>
      </c>
      <c r="C17" s="183"/>
      <c r="D17" s="183"/>
      <c r="E17" s="183"/>
      <c r="F17" s="183"/>
      <c r="G17" s="183"/>
      <c r="H17" s="183"/>
      <c r="I17" s="183"/>
      <c r="J17" s="183"/>
    </row>
    <row r="18" spans="2:16" ht="9" customHeight="1">
      <c r="B18" s="180" t="s">
        <v>109</v>
      </c>
      <c r="C18" s="180"/>
      <c r="D18" s="180"/>
      <c r="E18" s="180"/>
      <c r="F18" s="180"/>
      <c r="G18" s="180"/>
      <c r="H18" s="180"/>
      <c r="I18" s="180"/>
      <c r="J18" s="180"/>
    </row>
    <row r="19" spans="2:16" s="114" customFormat="1" ht="15" customHeight="1">
      <c r="B19" s="184" t="s">
        <v>292</v>
      </c>
      <c r="C19" s="184"/>
      <c r="D19" s="184"/>
      <c r="E19" s="184"/>
      <c r="F19" s="184"/>
      <c r="G19" s="184"/>
      <c r="H19" s="184"/>
      <c r="I19" s="184"/>
      <c r="J19" s="184"/>
    </row>
    <row r="20" spans="2:16" s="116" customFormat="1" ht="50.1" customHeight="1">
      <c r="B20" s="185" t="s">
        <v>6</v>
      </c>
      <c r="C20" s="186"/>
      <c r="D20" s="185" t="s">
        <v>110</v>
      </c>
      <c r="E20" s="187"/>
      <c r="F20" s="187"/>
      <c r="G20" s="186"/>
      <c r="H20" s="115" t="s">
        <v>305</v>
      </c>
      <c r="I20" s="115" t="s">
        <v>306</v>
      </c>
      <c r="J20" s="115" t="s">
        <v>307</v>
      </c>
      <c r="L20" s="115" t="s">
        <v>306</v>
      </c>
    </row>
    <row r="21" spans="2:16" ht="15.75" customHeight="1">
      <c r="B21" s="117" t="s">
        <v>114</v>
      </c>
      <c r="C21" s="118" t="s">
        <v>308</v>
      </c>
      <c r="D21" s="177" t="s">
        <v>308</v>
      </c>
      <c r="E21" s="178"/>
      <c r="F21" s="178"/>
      <c r="G21" s="179"/>
      <c r="H21" s="119"/>
      <c r="I21" s="136">
        <f>SUM(I22,I27,I28)</f>
        <v>570273.84</v>
      </c>
      <c r="J21" s="136">
        <f>SUM(J22,J27,J28)</f>
        <v>464752.10000000003</v>
      </c>
      <c r="L21" s="120"/>
    </row>
    <row r="22" spans="2:16" ht="15.75" customHeight="1">
      <c r="B22" s="121" t="s">
        <v>116</v>
      </c>
      <c r="C22" s="122" t="s">
        <v>309</v>
      </c>
      <c r="D22" s="191" t="s">
        <v>309</v>
      </c>
      <c r="E22" s="192"/>
      <c r="F22" s="192"/>
      <c r="G22" s="193"/>
      <c r="H22" s="123"/>
      <c r="I22" s="137">
        <f>SUM(I23:I26)</f>
        <v>468355.43</v>
      </c>
      <c r="J22" s="137">
        <f>SUM(J23:J26)</f>
        <v>393696.24000000005</v>
      </c>
      <c r="L22" s="124"/>
    </row>
    <row r="23" spans="2:16" ht="15.75" customHeight="1">
      <c r="B23" s="121" t="s">
        <v>310</v>
      </c>
      <c r="C23" s="122" t="s">
        <v>215</v>
      </c>
      <c r="D23" s="191" t="s">
        <v>215</v>
      </c>
      <c r="E23" s="192"/>
      <c r="F23" s="192"/>
      <c r="G23" s="193"/>
      <c r="H23" s="123"/>
      <c r="I23" s="138">
        <v>8981.3799999999992</v>
      </c>
      <c r="J23" s="138">
        <v>4846.1499999999996</v>
      </c>
      <c r="L23" s="125" t="s">
        <v>311</v>
      </c>
    </row>
    <row r="24" spans="2:16" ht="15.75" customHeight="1">
      <c r="B24" s="121" t="s">
        <v>312</v>
      </c>
      <c r="C24" s="126" t="s">
        <v>313</v>
      </c>
      <c r="D24" s="188" t="s">
        <v>313</v>
      </c>
      <c r="E24" s="189"/>
      <c r="F24" s="189"/>
      <c r="G24" s="190"/>
      <c r="H24" s="123"/>
      <c r="I24" s="138">
        <v>443372.12</v>
      </c>
      <c r="J24" s="138">
        <v>380794.7</v>
      </c>
      <c r="L24" s="125" t="s">
        <v>314</v>
      </c>
    </row>
    <row r="25" spans="2:16" ht="15.75" customHeight="1">
      <c r="B25" s="121" t="s">
        <v>315</v>
      </c>
      <c r="C25" s="122" t="s">
        <v>316</v>
      </c>
      <c r="D25" s="188" t="s">
        <v>316</v>
      </c>
      <c r="E25" s="189"/>
      <c r="F25" s="189"/>
      <c r="G25" s="190"/>
      <c r="H25" s="123"/>
      <c r="I25" s="138">
        <v>1141.74</v>
      </c>
      <c r="J25" s="138">
        <v>1141.74</v>
      </c>
      <c r="L25" s="125" t="s">
        <v>317</v>
      </c>
    </row>
    <row r="26" spans="2:16" ht="15.75" customHeight="1">
      <c r="B26" s="121" t="s">
        <v>318</v>
      </c>
      <c r="C26" s="126" t="s">
        <v>319</v>
      </c>
      <c r="D26" s="188" t="s">
        <v>319</v>
      </c>
      <c r="E26" s="189"/>
      <c r="F26" s="189"/>
      <c r="G26" s="190"/>
      <c r="H26" s="123"/>
      <c r="I26" s="138">
        <v>14860.19</v>
      </c>
      <c r="J26" s="138">
        <v>6913.65</v>
      </c>
      <c r="L26" s="125" t="s">
        <v>320</v>
      </c>
    </row>
    <row r="27" spans="2:16" ht="15.75" customHeight="1">
      <c r="B27" s="121" t="s">
        <v>133</v>
      </c>
      <c r="C27" s="122" t="s">
        <v>321</v>
      </c>
      <c r="D27" s="188" t="s">
        <v>321</v>
      </c>
      <c r="E27" s="189"/>
      <c r="F27" s="189"/>
      <c r="G27" s="190"/>
      <c r="H27" s="123"/>
      <c r="I27" s="137"/>
      <c r="J27" s="139"/>
      <c r="L27" s="127"/>
    </row>
    <row r="28" spans="2:16" ht="15.75" customHeight="1">
      <c r="B28" s="121" t="s">
        <v>162</v>
      </c>
      <c r="C28" s="122" t="s">
        <v>322</v>
      </c>
      <c r="D28" s="188" t="s">
        <v>322</v>
      </c>
      <c r="E28" s="189"/>
      <c r="F28" s="189"/>
      <c r="G28" s="190"/>
      <c r="H28" s="135" t="s">
        <v>406</v>
      </c>
      <c r="I28" s="137">
        <f>SUM(I29)+SUM(I30)</f>
        <v>101918.41</v>
      </c>
      <c r="J28" s="137">
        <f>SUM(J29)+SUM(J30)</f>
        <v>71055.86</v>
      </c>
      <c r="L28" s="127"/>
    </row>
    <row r="29" spans="2:16" ht="15.75" customHeight="1">
      <c r="B29" s="121" t="s">
        <v>323</v>
      </c>
      <c r="C29" s="126" t="s">
        <v>324</v>
      </c>
      <c r="D29" s="188" t="s">
        <v>324</v>
      </c>
      <c r="E29" s="189"/>
      <c r="F29" s="189"/>
      <c r="G29" s="190"/>
      <c r="H29" s="123"/>
      <c r="I29" s="138">
        <v>101918.41</v>
      </c>
      <c r="J29" s="138">
        <v>71055.86</v>
      </c>
      <c r="L29" s="125" t="s">
        <v>325</v>
      </c>
    </row>
    <row r="30" spans="2:16" ht="15.75" customHeight="1">
      <c r="B30" s="121" t="s">
        <v>326</v>
      </c>
      <c r="C30" s="126" t="s">
        <v>327</v>
      </c>
      <c r="D30" s="188" t="s">
        <v>327</v>
      </c>
      <c r="E30" s="189"/>
      <c r="F30" s="189"/>
      <c r="G30" s="190"/>
      <c r="H30" s="123"/>
      <c r="I30" s="138" t="s">
        <v>26</v>
      </c>
      <c r="J30" s="138" t="s">
        <v>26</v>
      </c>
      <c r="L30" s="125" t="s">
        <v>328</v>
      </c>
    </row>
    <row r="31" spans="2:16" ht="15.75" customHeight="1">
      <c r="B31" s="117" t="s">
        <v>171</v>
      </c>
      <c r="C31" s="118" t="s">
        <v>329</v>
      </c>
      <c r="D31" s="177" t="s">
        <v>329</v>
      </c>
      <c r="E31" s="178"/>
      <c r="F31" s="178"/>
      <c r="G31" s="179"/>
      <c r="H31" s="119" t="s">
        <v>407</v>
      </c>
      <c r="I31" s="136">
        <f>SUM(I32:I45)</f>
        <v>587067.35</v>
      </c>
      <c r="J31" s="136">
        <f>SUM(J32:J45)</f>
        <v>463100.65</v>
      </c>
      <c r="L31" s="128"/>
      <c r="P31" s="143"/>
    </row>
    <row r="32" spans="2:16" ht="15.75" customHeight="1">
      <c r="B32" s="121" t="s">
        <v>116</v>
      </c>
      <c r="C32" s="122" t="s">
        <v>330</v>
      </c>
      <c r="D32" s="188" t="s">
        <v>331</v>
      </c>
      <c r="E32" s="189"/>
      <c r="F32" s="189"/>
      <c r="G32" s="190"/>
      <c r="H32" s="123"/>
      <c r="I32" s="138">
        <v>385524.05</v>
      </c>
      <c r="J32" s="138">
        <v>334879.68</v>
      </c>
      <c r="L32" s="125" t="s">
        <v>332</v>
      </c>
    </row>
    <row r="33" spans="2:12" ht="15.75" customHeight="1">
      <c r="B33" s="121" t="s">
        <v>133</v>
      </c>
      <c r="C33" s="122" t="s">
        <v>333</v>
      </c>
      <c r="D33" s="188" t="s">
        <v>334</v>
      </c>
      <c r="E33" s="189"/>
      <c r="F33" s="189"/>
      <c r="G33" s="190"/>
      <c r="H33" s="123"/>
      <c r="I33" s="138">
        <v>10082.89</v>
      </c>
      <c r="J33" s="138">
        <v>14021.34</v>
      </c>
      <c r="L33" s="125" t="s">
        <v>335</v>
      </c>
    </row>
    <row r="34" spans="2:12" ht="15.75" customHeight="1">
      <c r="B34" s="121" t="s">
        <v>162</v>
      </c>
      <c r="C34" s="122" t="s">
        <v>336</v>
      </c>
      <c r="D34" s="188" t="s">
        <v>337</v>
      </c>
      <c r="E34" s="189"/>
      <c r="F34" s="189"/>
      <c r="G34" s="190"/>
      <c r="H34" s="123"/>
      <c r="I34" s="138">
        <v>8004.22</v>
      </c>
      <c r="J34" s="138">
        <v>23971.38</v>
      </c>
      <c r="L34" s="125" t="s">
        <v>338</v>
      </c>
    </row>
    <row r="35" spans="2:12" ht="15.75" customHeight="1">
      <c r="B35" s="121" t="s">
        <v>165</v>
      </c>
      <c r="C35" s="122" t="s">
        <v>339</v>
      </c>
      <c r="D35" s="191" t="s">
        <v>340</v>
      </c>
      <c r="E35" s="192"/>
      <c r="F35" s="192"/>
      <c r="G35" s="193"/>
      <c r="H35" s="123"/>
      <c r="I35" s="138">
        <v>318.35000000000002</v>
      </c>
      <c r="J35" s="138">
        <v>292</v>
      </c>
      <c r="L35" s="125" t="s">
        <v>341</v>
      </c>
    </row>
    <row r="36" spans="2:12" ht="15.75" customHeight="1">
      <c r="B36" s="121" t="s">
        <v>168</v>
      </c>
      <c r="C36" s="122" t="s">
        <v>342</v>
      </c>
      <c r="D36" s="191" t="s">
        <v>343</v>
      </c>
      <c r="E36" s="192"/>
      <c r="F36" s="192"/>
      <c r="G36" s="193"/>
      <c r="H36" s="123"/>
      <c r="I36" s="138">
        <v>1760.2</v>
      </c>
      <c r="J36" s="138">
        <v>2788.93</v>
      </c>
      <c r="L36" s="125" t="s">
        <v>344</v>
      </c>
    </row>
    <row r="37" spans="2:12" ht="15.75" customHeight="1">
      <c r="B37" s="121" t="s">
        <v>345</v>
      </c>
      <c r="C37" s="122" t="s">
        <v>346</v>
      </c>
      <c r="D37" s="191" t="s">
        <v>347</v>
      </c>
      <c r="E37" s="192"/>
      <c r="F37" s="192"/>
      <c r="G37" s="193"/>
      <c r="H37" s="123"/>
      <c r="I37" s="138">
        <v>64.58</v>
      </c>
      <c r="J37" s="138">
        <v>0</v>
      </c>
      <c r="L37" s="125" t="s">
        <v>348</v>
      </c>
    </row>
    <row r="38" spans="2:12" ht="15.75" customHeight="1">
      <c r="B38" s="121" t="s">
        <v>349</v>
      </c>
      <c r="C38" s="122" t="s">
        <v>350</v>
      </c>
      <c r="D38" s="191" t="s">
        <v>351</v>
      </c>
      <c r="E38" s="192"/>
      <c r="F38" s="192"/>
      <c r="G38" s="193"/>
      <c r="H38" s="123"/>
      <c r="I38" s="138">
        <v>0</v>
      </c>
      <c r="J38" s="138">
        <v>0</v>
      </c>
      <c r="L38" s="125" t="s">
        <v>352</v>
      </c>
    </row>
    <row r="39" spans="2:12" ht="15.75" customHeight="1">
      <c r="B39" s="121" t="s">
        <v>353</v>
      </c>
      <c r="C39" s="122" t="s">
        <v>354</v>
      </c>
      <c r="D39" s="188" t="s">
        <v>354</v>
      </c>
      <c r="E39" s="189"/>
      <c r="F39" s="189"/>
      <c r="G39" s="190"/>
      <c r="H39" s="123"/>
      <c r="I39" s="138" t="s">
        <v>26</v>
      </c>
      <c r="J39" s="138" t="s">
        <v>26</v>
      </c>
      <c r="L39" s="125" t="s">
        <v>355</v>
      </c>
    </row>
    <row r="40" spans="2:12" ht="15.75" customHeight="1">
      <c r="B40" s="121" t="s">
        <v>356</v>
      </c>
      <c r="C40" s="122" t="s">
        <v>357</v>
      </c>
      <c r="D40" s="191" t="s">
        <v>357</v>
      </c>
      <c r="E40" s="192"/>
      <c r="F40" s="192"/>
      <c r="G40" s="193"/>
      <c r="H40" s="123"/>
      <c r="I40" s="138">
        <v>12248.7</v>
      </c>
      <c r="J40" s="138">
        <v>5791.52</v>
      </c>
      <c r="L40" s="125" t="s">
        <v>358</v>
      </c>
    </row>
    <row r="41" spans="2:12" ht="15.75" customHeight="1">
      <c r="B41" s="121" t="s">
        <v>359</v>
      </c>
      <c r="C41" s="122" t="s">
        <v>360</v>
      </c>
      <c r="D41" s="188" t="s">
        <v>361</v>
      </c>
      <c r="E41" s="189"/>
      <c r="F41" s="189"/>
      <c r="G41" s="190"/>
      <c r="H41" s="123"/>
      <c r="I41" s="138">
        <v>1680</v>
      </c>
      <c r="J41" s="138">
        <v>5293.65</v>
      </c>
      <c r="L41" s="125" t="s">
        <v>362</v>
      </c>
    </row>
    <row r="42" spans="2:12" ht="15.75" customHeight="1">
      <c r="B42" s="121" t="s">
        <v>363</v>
      </c>
      <c r="C42" s="122" t="s">
        <v>364</v>
      </c>
      <c r="D42" s="188" t="s">
        <v>365</v>
      </c>
      <c r="E42" s="189"/>
      <c r="F42" s="189"/>
      <c r="G42" s="190"/>
      <c r="H42" s="123"/>
      <c r="I42" s="138" t="s">
        <v>26</v>
      </c>
      <c r="J42" s="138" t="s">
        <v>26</v>
      </c>
      <c r="L42" s="125" t="s">
        <v>366</v>
      </c>
    </row>
    <row r="43" spans="2:12" ht="15.75" customHeight="1">
      <c r="B43" s="121" t="s">
        <v>367</v>
      </c>
      <c r="C43" s="122" t="s">
        <v>368</v>
      </c>
      <c r="D43" s="188" t="s">
        <v>369</v>
      </c>
      <c r="E43" s="189"/>
      <c r="F43" s="189"/>
      <c r="G43" s="190"/>
      <c r="H43" s="123"/>
      <c r="I43" s="138" t="s">
        <v>26</v>
      </c>
      <c r="J43" s="138" t="s">
        <v>26</v>
      </c>
      <c r="L43" s="125" t="s">
        <v>370</v>
      </c>
    </row>
    <row r="44" spans="2:12" ht="15.75" customHeight="1">
      <c r="B44" s="121" t="s">
        <v>371</v>
      </c>
      <c r="C44" s="122" t="s">
        <v>372</v>
      </c>
      <c r="D44" s="188" t="s">
        <v>373</v>
      </c>
      <c r="E44" s="189"/>
      <c r="F44" s="189"/>
      <c r="G44" s="190"/>
      <c r="H44" s="123"/>
      <c r="I44" s="138">
        <v>167384.35999999999</v>
      </c>
      <c r="J44" s="138">
        <v>76062.149999999994</v>
      </c>
      <c r="L44" s="125" t="s">
        <v>374</v>
      </c>
    </row>
    <row r="45" spans="2:12" ht="15.75" customHeight="1">
      <c r="B45" s="121" t="s">
        <v>375</v>
      </c>
      <c r="C45" s="122" t="s">
        <v>376</v>
      </c>
      <c r="D45" s="194" t="s">
        <v>377</v>
      </c>
      <c r="E45" s="195"/>
      <c r="F45" s="195"/>
      <c r="G45" s="196"/>
      <c r="H45" s="123"/>
      <c r="I45" s="138" t="s">
        <v>26</v>
      </c>
      <c r="J45" s="138" t="s">
        <v>26</v>
      </c>
      <c r="L45" s="125" t="s">
        <v>378</v>
      </c>
    </row>
    <row r="46" spans="2:12" ht="15.75" customHeight="1">
      <c r="B46" s="118" t="s">
        <v>174</v>
      </c>
      <c r="C46" s="129" t="s">
        <v>379</v>
      </c>
      <c r="D46" s="197" t="s">
        <v>379</v>
      </c>
      <c r="E46" s="198"/>
      <c r="F46" s="198"/>
      <c r="G46" s="199"/>
      <c r="H46" s="119"/>
      <c r="I46" s="136">
        <f>I21-I31</f>
        <v>-16793.510000000009</v>
      </c>
      <c r="J46" s="136">
        <f>J21-J31</f>
        <v>1651.4500000000116</v>
      </c>
      <c r="L46" s="128"/>
    </row>
    <row r="47" spans="2:12" ht="15.75" customHeight="1">
      <c r="B47" s="118" t="s">
        <v>213</v>
      </c>
      <c r="C47" s="118" t="s">
        <v>380</v>
      </c>
      <c r="D47" s="200" t="s">
        <v>380</v>
      </c>
      <c r="E47" s="201"/>
      <c r="F47" s="201"/>
      <c r="G47" s="202"/>
      <c r="H47" s="130"/>
      <c r="I47" s="136">
        <f>IF(TYPE(I48)=1,I48,0)+IF(TYPE(I49)=1,I49,0)-IF(TYPE(I50)=1,I50,0)</f>
        <v>0</v>
      </c>
      <c r="J47" s="136">
        <f>IF(TYPE(J48)=1,J48,0)+IF(TYPE(J49)=1,J49,0)-IF(TYPE(J50)=1,J50,0)</f>
        <v>0</v>
      </c>
      <c r="L47" s="128"/>
    </row>
    <row r="48" spans="2:12" ht="15.75" customHeight="1">
      <c r="B48" s="126" t="s">
        <v>381</v>
      </c>
      <c r="C48" s="122" t="s">
        <v>382</v>
      </c>
      <c r="D48" s="194" t="s">
        <v>383</v>
      </c>
      <c r="E48" s="195"/>
      <c r="F48" s="195"/>
      <c r="G48" s="196"/>
      <c r="H48" s="131"/>
      <c r="I48" s="137"/>
      <c r="J48" s="138"/>
      <c r="L48" s="127"/>
    </row>
    <row r="49" spans="2:12" ht="15.75" customHeight="1">
      <c r="B49" s="126" t="s">
        <v>133</v>
      </c>
      <c r="C49" s="122" t="s">
        <v>384</v>
      </c>
      <c r="D49" s="194" t="s">
        <v>384</v>
      </c>
      <c r="E49" s="195"/>
      <c r="F49" s="195"/>
      <c r="G49" s="196"/>
      <c r="H49" s="131"/>
      <c r="I49" s="138"/>
      <c r="J49" s="138"/>
      <c r="L49" s="125"/>
    </row>
    <row r="50" spans="2:12" ht="15.75" customHeight="1">
      <c r="B50" s="126" t="s">
        <v>385</v>
      </c>
      <c r="C50" s="122" t="s">
        <v>386</v>
      </c>
      <c r="D50" s="194" t="s">
        <v>387</v>
      </c>
      <c r="E50" s="195"/>
      <c r="F50" s="195"/>
      <c r="G50" s="196"/>
      <c r="H50" s="131"/>
      <c r="I50" s="138" t="s">
        <v>26</v>
      </c>
      <c r="J50" s="138" t="s">
        <v>26</v>
      </c>
      <c r="L50" s="125" t="s">
        <v>388</v>
      </c>
    </row>
    <row r="51" spans="2:12" ht="15.75" customHeight="1">
      <c r="B51" s="118" t="s">
        <v>224</v>
      </c>
      <c r="C51" s="129" t="s">
        <v>389</v>
      </c>
      <c r="D51" s="197" t="s">
        <v>389</v>
      </c>
      <c r="E51" s="198"/>
      <c r="F51" s="198"/>
      <c r="G51" s="199"/>
      <c r="H51" s="130"/>
      <c r="I51" s="138" t="s">
        <v>26</v>
      </c>
      <c r="J51" s="138" t="s">
        <v>26</v>
      </c>
      <c r="L51" s="125" t="s">
        <v>390</v>
      </c>
    </row>
    <row r="52" spans="2:12" ht="30" customHeight="1">
      <c r="B52" s="118" t="s">
        <v>267</v>
      </c>
      <c r="C52" s="129" t="s">
        <v>391</v>
      </c>
      <c r="D52" s="203" t="s">
        <v>391</v>
      </c>
      <c r="E52" s="204"/>
      <c r="F52" s="204"/>
      <c r="G52" s="205"/>
      <c r="H52" s="130"/>
      <c r="I52" s="138" t="s">
        <v>26</v>
      </c>
      <c r="J52" s="138" t="s">
        <v>26</v>
      </c>
      <c r="L52" s="125" t="s">
        <v>392</v>
      </c>
    </row>
    <row r="53" spans="2:12" ht="15.75" customHeight="1">
      <c r="B53" s="118" t="s">
        <v>285</v>
      </c>
      <c r="C53" s="129" t="s">
        <v>393</v>
      </c>
      <c r="D53" s="197" t="s">
        <v>393</v>
      </c>
      <c r="E53" s="198"/>
      <c r="F53" s="198"/>
      <c r="G53" s="199"/>
      <c r="H53" s="130"/>
      <c r="I53" s="138" t="s">
        <v>26</v>
      </c>
      <c r="J53" s="138" t="s">
        <v>26</v>
      </c>
      <c r="L53" s="125" t="s">
        <v>394</v>
      </c>
    </row>
    <row r="54" spans="2:12" ht="30" customHeight="1">
      <c r="B54" s="118" t="s">
        <v>395</v>
      </c>
      <c r="C54" s="118" t="s">
        <v>396</v>
      </c>
      <c r="D54" s="177" t="s">
        <v>396</v>
      </c>
      <c r="E54" s="178"/>
      <c r="F54" s="178"/>
      <c r="G54" s="179"/>
      <c r="H54" s="130"/>
      <c r="I54" s="136">
        <f>SUM(I46,I47,I51,I52,I53)</f>
        <v>-16793.510000000009</v>
      </c>
      <c r="J54" s="136">
        <f>SUM(J46,J47,J51,J52,J53)</f>
        <v>1651.4500000000116</v>
      </c>
      <c r="L54" s="128"/>
    </row>
    <row r="55" spans="2:12" ht="15.75" customHeight="1">
      <c r="B55" s="118" t="s">
        <v>116</v>
      </c>
      <c r="C55" s="118" t="s">
        <v>397</v>
      </c>
      <c r="D55" s="200" t="s">
        <v>397</v>
      </c>
      <c r="E55" s="201"/>
      <c r="F55" s="201"/>
      <c r="G55" s="202"/>
      <c r="H55" s="130"/>
      <c r="I55" s="138" t="s">
        <v>26</v>
      </c>
      <c r="J55" s="138" t="s">
        <v>26</v>
      </c>
      <c r="L55" s="125" t="s">
        <v>277</v>
      </c>
    </row>
    <row r="56" spans="2:12" ht="15.75" customHeight="1">
      <c r="B56" s="118" t="s">
        <v>398</v>
      </c>
      <c r="C56" s="129" t="s">
        <v>399</v>
      </c>
      <c r="D56" s="197" t="s">
        <v>399</v>
      </c>
      <c r="E56" s="198"/>
      <c r="F56" s="198"/>
      <c r="G56" s="199"/>
      <c r="H56" s="130"/>
      <c r="I56" s="136">
        <f>SUM(I54,I55)</f>
        <v>-16793.510000000009</v>
      </c>
      <c r="J56" s="136">
        <f>SUM(J54,J55)</f>
        <v>1651.4500000000116</v>
      </c>
      <c r="L56" s="128"/>
    </row>
    <row r="57" spans="2:12" ht="15.75" customHeight="1">
      <c r="B57" s="126" t="s">
        <v>116</v>
      </c>
      <c r="C57" s="122" t="s">
        <v>400</v>
      </c>
      <c r="D57" s="194" t="s">
        <v>400</v>
      </c>
      <c r="E57" s="195"/>
      <c r="F57" s="195"/>
      <c r="G57" s="196"/>
      <c r="H57" s="131"/>
      <c r="I57" s="137"/>
      <c r="J57" s="137"/>
      <c r="L57" s="127"/>
    </row>
    <row r="58" spans="2:12" ht="15.75" customHeight="1">
      <c r="B58" s="126" t="s">
        <v>133</v>
      </c>
      <c r="C58" s="122" t="s">
        <v>401</v>
      </c>
      <c r="D58" s="194" t="s">
        <v>401</v>
      </c>
      <c r="E58" s="195"/>
      <c r="F58" s="195"/>
      <c r="G58" s="196"/>
      <c r="H58" s="131"/>
      <c r="I58" s="137"/>
      <c r="J58" s="137"/>
      <c r="L58" s="127"/>
    </row>
    <row r="59" spans="2:12" ht="2.25" customHeight="1">
      <c r="B59" s="89"/>
      <c r="C59" s="89"/>
      <c r="D59" s="89"/>
      <c r="E59" s="89"/>
    </row>
    <row r="60" spans="2:12" ht="15.75" customHeight="1">
      <c r="B60" s="208" t="s">
        <v>294</v>
      </c>
      <c r="C60" s="208"/>
      <c r="D60" s="208"/>
      <c r="E60" s="208"/>
      <c r="F60" s="208"/>
      <c r="G60" s="208"/>
      <c r="H60" s="132"/>
      <c r="I60" s="209" t="s">
        <v>295</v>
      </c>
      <c r="J60" s="209"/>
    </row>
    <row r="61" spans="2:12" s="114" customFormat="1" ht="14.25" customHeight="1">
      <c r="B61" s="206" t="s">
        <v>402</v>
      </c>
      <c r="C61" s="206"/>
      <c r="D61" s="206"/>
      <c r="E61" s="206"/>
      <c r="F61" s="206"/>
      <c r="G61" s="206"/>
      <c r="H61" s="133" t="s">
        <v>289</v>
      </c>
      <c r="I61" s="207" t="s">
        <v>290</v>
      </c>
      <c r="J61" s="207"/>
    </row>
    <row r="62" spans="2:12" s="114" customFormat="1" ht="3.75" customHeight="1">
      <c r="B62" s="3"/>
      <c r="C62" s="3"/>
      <c r="D62" s="3"/>
      <c r="E62" s="3"/>
      <c r="F62" s="3"/>
      <c r="G62" s="3"/>
      <c r="H62" s="3"/>
      <c r="I62" s="134"/>
      <c r="J62" s="134"/>
    </row>
    <row r="63" spans="2:12" s="114" customFormat="1" ht="15" customHeight="1">
      <c r="B63" s="210" t="s">
        <v>296</v>
      </c>
      <c r="C63" s="210"/>
      <c r="D63" s="210"/>
      <c r="E63" s="210"/>
      <c r="F63" s="210"/>
      <c r="G63" s="210"/>
      <c r="H63" s="97"/>
      <c r="I63" s="209" t="s">
        <v>297</v>
      </c>
      <c r="J63" s="209"/>
    </row>
    <row r="64" spans="2:12" s="114" customFormat="1" ht="12" customHeight="1">
      <c r="B64" s="206" t="s">
        <v>403</v>
      </c>
      <c r="C64" s="206"/>
      <c r="D64" s="206"/>
      <c r="E64" s="206"/>
      <c r="F64" s="206"/>
      <c r="G64" s="206"/>
      <c r="H64" s="133" t="s">
        <v>404</v>
      </c>
      <c r="I64" s="207" t="s">
        <v>290</v>
      </c>
      <c r="J64" s="207"/>
    </row>
  </sheetData>
  <mergeCells count="63">
    <mergeCell ref="B64:G64"/>
    <mergeCell ref="I64:J64"/>
    <mergeCell ref="D58:G58"/>
    <mergeCell ref="B60:G60"/>
    <mergeCell ref="I60:J60"/>
    <mergeCell ref="B61:G61"/>
    <mergeCell ref="I61:J61"/>
    <mergeCell ref="B63:G63"/>
    <mergeCell ref="I63:J63"/>
    <mergeCell ref="D57:G57"/>
    <mergeCell ref="D46:G46"/>
    <mergeCell ref="D47:G47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D45:G45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33:G33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21:G21"/>
    <mergeCell ref="B10:J10"/>
    <mergeCell ref="B11:J11"/>
    <mergeCell ref="B12:J12"/>
    <mergeCell ref="B13:J13"/>
    <mergeCell ref="B14:J14"/>
    <mergeCell ref="B15:J15"/>
    <mergeCell ref="B17:J17"/>
    <mergeCell ref="B18:J18"/>
    <mergeCell ref="B19:J19"/>
    <mergeCell ref="B20:C20"/>
    <mergeCell ref="D20:G20"/>
    <mergeCell ref="B9:J9"/>
    <mergeCell ref="B1:J1"/>
    <mergeCell ref="B5:J5"/>
    <mergeCell ref="B6:J6"/>
    <mergeCell ref="B7:J7"/>
    <mergeCell ref="B8:J8"/>
  </mergeCells>
  <pageMargins left="0.7" right="0.7" top="0.75" bottom="0.75" header="0.3" footer="0.3"/>
  <pageSetup paperSize="9" scale="77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30"/>
  <sheetViews>
    <sheetView showGridLines="0" topLeftCell="B20" zoomScale="80" zoomScaleSheetLayoutView="75" workbookViewId="0">
      <selection activeCell="L2" sqref="L2"/>
    </sheetView>
  </sheetViews>
  <sheetFormatPr defaultColWidth="9.1328125" defaultRowHeight="15" customHeight="1"/>
  <cols>
    <col min="1" max="1" width="0" style="1" hidden="1" customWidth="1"/>
    <col min="2" max="2" width="6" style="2" customWidth="1"/>
    <col min="3" max="3" width="32.86328125" style="1" customWidth="1"/>
    <col min="4" max="11" width="15.73046875" style="1" customWidth="1"/>
    <col min="12" max="12" width="13.1328125" style="1" customWidth="1"/>
    <col min="13" max="14" width="15.73046875" style="1" customWidth="1"/>
    <col min="15" max="15" width="20.265625" style="1" hidden="1" customWidth="1"/>
    <col min="16" max="16" width="13.265625" style="1" hidden="1" customWidth="1"/>
    <col min="17" max="17" width="22" style="1" hidden="1" customWidth="1"/>
    <col min="18" max="19" width="19.86328125" style="1" hidden="1" customWidth="1"/>
    <col min="20" max="20" width="43.1328125" style="1" hidden="1" customWidth="1"/>
    <col min="21" max="21" width="20.1328125" style="1" hidden="1" customWidth="1"/>
    <col min="22" max="22" width="46.73046875" style="1" hidden="1" customWidth="1"/>
    <col min="23" max="23" width="22" style="1" hidden="1" customWidth="1"/>
    <col min="24" max="24" width="49.73046875" style="1" hidden="1" customWidth="1"/>
    <col min="25" max="25" width="33.86328125" style="1" hidden="1" customWidth="1"/>
    <col min="26" max="38" width="0" style="1" hidden="1" customWidth="1"/>
    <col min="39" max="16384" width="9.1328125" style="1"/>
  </cols>
  <sheetData>
    <row r="1" spans="2:25" ht="33.75" hidden="1" customHeight="1">
      <c r="B1" s="219" t="s">
        <v>0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</row>
    <row r="2" spans="2:25" ht="15" customHeight="1">
      <c r="J2" s="1" t="s">
        <v>1</v>
      </c>
    </row>
    <row r="3" spans="2:25" ht="15" customHeight="1">
      <c r="J3" s="1" t="s">
        <v>2</v>
      </c>
    </row>
    <row r="5" spans="2:25" ht="15" customHeight="1">
      <c r="B5" s="220" t="s">
        <v>3</v>
      </c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</row>
    <row r="6" spans="2:25" ht="14.25" customHeight="1">
      <c r="B6" s="220" t="s">
        <v>4</v>
      </c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</row>
    <row r="7" spans="2:25" ht="14.25" customHeight="1">
      <c r="B7" s="218" t="s">
        <v>100</v>
      </c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</row>
    <row r="9" spans="2:25" ht="18" customHeight="1">
      <c r="B9" s="220" t="s">
        <v>5</v>
      </c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</row>
    <row r="10" spans="2:25" ht="13.5" customHeight="1">
      <c r="H10" s="24">
        <v>45107</v>
      </c>
    </row>
    <row r="11" spans="2:25" ht="15" customHeight="1">
      <c r="B11" s="211" t="s">
        <v>6</v>
      </c>
      <c r="C11" s="211" t="s">
        <v>7</v>
      </c>
      <c r="D11" s="211" t="s">
        <v>8</v>
      </c>
      <c r="E11" s="213" t="s">
        <v>9</v>
      </c>
      <c r="F11" s="214"/>
      <c r="G11" s="214"/>
      <c r="H11" s="214"/>
      <c r="I11" s="214"/>
      <c r="J11" s="214"/>
      <c r="K11" s="214"/>
      <c r="L11" s="214"/>
      <c r="M11" s="215"/>
      <c r="N11" s="211" t="s">
        <v>10</v>
      </c>
      <c r="P11" s="211" t="s">
        <v>8</v>
      </c>
      <c r="Q11" s="213" t="s">
        <v>9</v>
      </c>
      <c r="R11" s="214"/>
      <c r="S11" s="214"/>
      <c r="T11" s="214"/>
      <c r="U11" s="214"/>
      <c r="V11" s="214"/>
      <c r="W11" s="214"/>
      <c r="X11" s="214"/>
      <c r="Y11" s="215"/>
    </row>
    <row r="12" spans="2:25" ht="123" customHeight="1">
      <c r="B12" s="212"/>
      <c r="C12" s="212"/>
      <c r="D12" s="212"/>
      <c r="E12" s="4" t="s">
        <v>11</v>
      </c>
      <c r="F12" s="4" t="s">
        <v>12</v>
      </c>
      <c r="G12" s="4" t="s">
        <v>13</v>
      </c>
      <c r="H12" s="4" t="s">
        <v>14</v>
      </c>
      <c r="I12" s="4" t="s">
        <v>15</v>
      </c>
      <c r="J12" s="5" t="s">
        <v>16</v>
      </c>
      <c r="K12" s="4" t="s">
        <v>17</v>
      </c>
      <c r="L12" s="4" t="s">
        <v>18</v>
      </c>
      <c r="M12" s="6" t="s">
        <v>19</v>
      </c>
      <c r="N12" s="212"/>
      <c r="P12" s="212"/>
      <c r="Q12" s="4" t="s">
        <v>11</v>
      </c>
      <c r="R12" s="4" t="s">
        <v>20</v>
      </c>
      <c r="S12" s="4" t="s">
        <v>13</v>
      </c>
      <c r="T12" s="4" t="s">
        <v>14</v>
      </c>
      <c r="U12" s="4" t="s">
        <v>15</v>
      </c>
      <c r="V12" s="5" t="s">
        <v>16</v>
      </c>
      <c r="W12" s="4" t="s">
        <v>17</v>
      </c>
      <c r="X12" s="4" t="s">
        <v>18</v>
      </c>
      <c r="Y12" s="6" t="s">
        <v>19</v>
      </c>
    </row>
    <row r="13" spans="2:25" ht="15" customHeight="1">
      <c r="B13" s="7">
        <v>1</v>
      </c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8" t="s">
        <v>21</v>
      </c>
      <c r="M13" s="7">
        <v>12</v>
      </c>
      <c r="N13" s="7">
        <v>13</v>
      </c>
      <c r="P13" s="7">
        <v>3</v>
      </c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  <c r="X13" s="8" t="s">
        <v>21</v>
      </c>
      <c r="Y13" s="7">
        <v>12</v>
      </c>
    </row>
    <row r="14" spans="2:25" ht="71.25" customHeight="1">
      <c r="B14" s="9" t="s">
        <v>22</v>
      </c>
      <c r="C14" s="10" t="s">
        <v>23</v>
      </c>
      <c r="D14" s="11">
        <f t="shared" ref="D14:M14" si="0">SUM(D15:D16)</f>
        <v>29407.08</v>
      </c>
      <c r="E14" s="11">
        <f t="shared" si="0"/>
        <v>8420</v>
      </c>
      <c r="F14" s="11">
        <f t="shared" si="0"/>
        <v>0</v>
      </c>
      <c r="G14" s="11">
        <f t="shared" si="0"/>
        <v>0</v>
      </c>
      <c r="H14" s="11">
        <f t="shared" si="0"/>
        <v>0</v>
      </c>
      <c r="I14" s="11">
        <f t="shared" si="0"/>
        <v>0</v>
      </c>
      <c r="J14" s="11">
        <f t="shared" si="0"/>
        <v>-8981.380000000001</v>
      </c>
      <c r="K14" s="11">
        <f t="shared" si="0"/>
        <v>0</v>
      </c>
      <c r="L14" s="11">
        <f t="shared" si="0"/>
        <v>0</v>
      </c>
      <c r="M14" s="11">
        <f t="shared" si="0"/>
        <v>0</v>
      </c>
      <c r="N14" s="11">
        <f t="shared" ref="N14:N26" si="1">SUM(D14:M14)</f>
        <v>28845.7</v>
      </c>
      <c r="O14" s="12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spans="2:25" ht="15" customHeight="1">
      <c r="B15" s="14" t="s">
        <v>24</v>
      </c>
      <c r="C15" s="15" t="s">
        <v>25</v>
      </c>
      <c r="D15" s="16">
        <v>29407.08</v>
      </c>
      <c r="E15" s="16"/>
      <c r="F15" s="16">
        <v>6580</v>
      </c>
      <c r="G15" s="16" t="s">
        <v>26</v>
      </c>
      <c r="H15" s="16" t="s">
        <v>26</v>
      </c>
      <c r="I15" s="16" t="s">
        <v>26</v>
      </c>
      <c r="J15" s="16">
        <v>-7141.38</v>
      </c>
      <c r="K15" s="16" t="s">
        <v>26</v>
      </c>
      <c r="L15" s="16" t="s">
        <v>26</v>
      </c>
      <c r="M15" s="16" t="s">
        <v>26</v>
      </c>
      <c r="N15" s="16">
        <f t="shared" si="1"/>
        <v>28845.7</v>
      </c>
      <c r="O15" s="17"/>
      <c r="P15" s="18" t="s">
        <v>27</v>
      </c>
      <c r="Q15" s="18" t="s">
        <v>28</v>
      </c>
      <c r="R15" s="19"/>
      <c r="S15" s="19"/>
      <c r="T15" s="18" t="s">
        <v>29</v>
      </c>
      <c r="U15" s="19" t="s">
        <v>30</v>
      </c>
      <c r="V15" s="18" t="s">
        <v>31</v>
      </c>
      <c r="W15" s="19" t="s">
        <v>32</v>
      </c>
      <c r="X15" s="18" t="s">
        <v>33</v>
      </c>
      <c r="Y15" s="18" t="s">
        <v>34</v>
      </c>
    </row>
    <row r="16" spans="2:25" ht="15" customHeight="1">
      <c r="B16" s="14" t="s">
        <v>35</v>
      </c>
      <c r="C16" s="15" t="s">
        <v>36</v>
      </c>
      <c r="D16" s="16">
        <v>0</v>
      </c>
      <c r="E16" s="16">
        <v>8420</v>
      </c>
      <c r="F16" s="16">
        <v>-6580</v>
      </c>
      <c r="G16" s="16" t="s">
        <v>26</v>
      </c>
      <c r="H16" s="16" t="s">
        <v>26</v>
      </c>
      <c r="I16" s="16" t="s">
        <v>26</v>
      </c>
      <c r="J16" s="16">
        <v>-1840</v>
      </c>
      <c r="K16" s="16" t="s">
        <v>26</v>
      </c>
      <c r="L16" s="16" t="s">
        <v>26</v>
      </c>
      <c r="M16" s="16" t="s">
        <v>26</v>
      </c>
      <c r="N16" s="16">
        <f t="shared" si="1"/>
        <v>0</v>
      </c>
      <c r="O16" s="12"/>
      <c r="P16" s="18" t="s">
        <v>37</v>
      </c>
      <c r="Q16" s="18" t="s">
        <v>38</v>
      </c>
      <c r="R16" s="18"/>
      <c r="S16" s="19"/>
      <c r="T16" s="18" t="s">
        <v>39</v>
      </c>
      <c r="U16" s="19"/>
      <c r="V16" s="18" t="s">
        <v>40</v>
      </c>
      <c r="W16" s="18"/>
      <c r="X16" s="18" t="s">
        <v>41</v>
      </c>
      <c r="Y16" s="18" t="s">
        <v>42</v>
      </c>
    </row>
    <row r="17" spans="1:26" ht="74.25" customHeight="1">
      <c r="B17" s="9" t="s">
        <v>43</v>
      </c>
      <c r="C17" s="10" t="s">
        <v>44</v>
      </c>
      <c r="D17" s="11">
        <f t="shared" ref="D17:M17" si="2">SUM(D18:D19)</f>
        <v>523315.12</v>
      </c>
      <c r="E17" s="11">
        <f t="shared" si="2"/>
        <v>440868.9</v>
      </c>
      <c r="F17" s="11">
        <f t="shared" si="2"/>
        <v>0</v>
      </c>
      <c r="G17" s="11">
        <f t="shared" si="2"/>
        <v>0</v>
      </c>
      <c r="H17" s="11">
        <f t="shared" si="2"/>
        <v>0</v>
      </c>
      <c r="I17" s="11">
        <f t="shared" si="2"/>
        <v>0</v>
      </c>
      <c r="J17" s="11">
        <f t="shared" si="2"/>
        <v>-440087.91000000003</v>
      </c>
      <c r="K17" s="11">
        <f t="shared" si="2"/>
        <v>0</v>
      </c>
      <c r="L17" s="11">
        <f t="shared" si="2"/>
        <v>-1776.3600000000001</v>
      </c>
      <c r="M17" s="11">
        <f t="shared" si="2"/>
        <v>0</v>
      </c>
      <c r="N17" s="11">
        <f t="shared" si="1"/>
        <v>522319.75</v>
      </c>
      <c r="O17" s="12"/>
      <c r="P17" s="13"/>
      <c r="Q17" s="13"/>
      <c r="R17" s="13"/>
      <c r="S17" s="13"/>
      <c r="T17" s="13"/>
      <c r="U17" s="13"/>
      <c r="V17" s="13"/>
      <c r="W17" s="13"/>
      <c r="X17" s="13"/>
      <c r="Y17" s="20"/>
    </row>
    <row r="18" spans="1:26" ht="15" customHeight="1">
      <c r="B18" s="14" t="s">
        <v>45</v>
      </c>
      <c r="C18" s="15" t="s">
        <v>25</v>
      </c>
      <c r="D18" s="16">
        <v>523315.12</v>
      </c>
      <c r="E18" s="16">
        <v>1897.32</v>
      </c>
      <c r="F18" s="16">
        <v>627.78</v>
      </c>
      <c r="G18" s="16"/>
      <c r="H18" s="16" t="s">
        <v>26</v>
      </c>
      <c r="I18" s="16" t="s">
        <v>26</v>
      </c>
      <c r="J18" s="16">
        <v>-8473.02</v>
      </c>
      <c r="K18" s="16" t="s">
        <v>26</v>
      </c>
      <c r="L18" s="16">
        <v>-47.45</v>
      </c>
      <c r="M18" s="16">
        <v>0</v>
      </c>
      <c r="N18" s="16">
        <f t="shared" si="1"/>
        <v>517319.74999999994</v>
      </c>
      <c r="O18" s="12"/>
      <c r="P18" s="18" t="s">
        <v>46</v>
      </c>
      <c r="Q18" s="18" t="s">
        <v>47</v>
      </c>
      <c r="R18" s="19"/>
      <c r="S18" s="19"/>
      <c r="T18" s="18" t="s">
        <v>48</v>
      </c>
      <c r="U18" s="19" t="s">
        <v>49</v>
      </c>
      <c r="V18" s="18" t="s">
        <v>50</v>
      </c>
      <c r="W18" s="19" t="s">
        <v>51</v>
      </c>
      <c r="X18" s="18" t="s">
        <v>52</v>
      </c>
      <c r="Y18" s="18" t="s">
        <v>53</v>
      </c>
    </row>
    <row r="19" spans="1:26" ht="15" customHeight="1">
      <c r="B19" s="14" t="s">
        <v>54</v>
      </c>
      <c r="C19" s="15" t="s">
        <v>36</v>
      </c>
      <c r="D19" s="16">
        <v>0</v>
      </c>
      <c r="E19" s="16">
        <v>438971.58</v>
      </c>
      <c r="F19" s="16">
        <v>-627.78</v>
      </c>
      <c r="G19" s="16" t="s">
        <v>26</v>
      </c>
      <c r="H19" s="16" t="s">
        <v>26</v>
      </c>
      <c r="I19" s="16" t="s">
        <v>26</v>
      </c>
      <c r="J19" s="16">
        <v>-431614.89</v>
      </c>
      <c r="K19" s="16" t="s">
        <v>26</v>
      </c>
      <c r="L19" s="16">
        <v>-1728.91</v>
      </c>
      <c r="M19" s="16">
        <v>0</v>
      </c>
      <c r="N19" s="16">
        <f t="shared" si="1"/>
        <v>4999.9999999999745</v>
      </c>
      <c r="O19" s="12"/>
      <c r="P19" s="18" t="s">
        <v>55</v>
      </c>
      <c r="Q19" s="18" t="s">
        <v>56</v>
      </c>
      <c r="R19" s="18"/>
      <c r="S19" s="18"/>
      <c r="T19" s="18" t="s">
        <v>57</v>
      </c>
      <c r="U19" s="18"/>
      <c r="V19" s="18" t="s">
        <v>58</v>
      </c>
      <c r="W19" s="18"/>
      <c r="X19" s="18" t="s">
        <v>59</v>
      </c>
      <c r="Y19" s="18" t="s">
        <v>60</v>
      </c>
    </row>
    <row r="20" spans="1:26" ht="114.75" customHeight="1">
      <c r="B20" s="9" t="s">
        <v>61</v>
      </c>
      <c r="C20" s="10" t="s">
        <v>62</v>
      </c>
      <c r="D20" s="11">
        <f t="shared" ref="D20:M20" si="3">SUM(D21:D22)</f>
        <v>164600.35999999999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 t="shared" si="3"/>
        <v>0</v>
      </c>
      <c r="I20" s="11">
        <f t="shared" si="3"/>
        <v>0</v>
      </c>
      <c r="J20" s="11">
        <f t="shared" si="3"/>
        <v>-1141.74</v>
      </c>
      <c r="K20" s="11">
        <f t="shared" si="3"/>
        <v>0</v>
      </c>
      <c r="L20" s="11">
        <f t="shared" si="3"/>
        <v>0</v>
      </c>
      <c r="M20" s="11">
        <f t="shared" si="3"/>
        <v>0</v>
      </c>
      <c r="N20" s="11">
        <f t="shared" si="1"/>
        <v>163458.62</v>
      </c>
      <c r="O20" s="12"/>
      <c r="P20" s="13"/>
      <c r="Q20" s="13"/>
      <c r="R20" s="13"/>
      <c r="S20" s="13"/>
      <c r="T20" s="13"/>
      <c r="U20" s="13"/>
      <c r="V20" s="13"/>
      <c r="W20" s="13"/>
      <c r="X20" s="13"/>
      <c r="Y20" s="20"/>
    </row>
    <row r="21" spans="1:26" ht="15" customHeight="1">
      <c r="B21" s="14" t="s">
        <v>63</v>
      </c>
      <c r="C21" s="15" t="s">
        <v>25</v>
      </c>
      <c r="D21" s="16">
        <v>164600.35999999999</v>
      </c>
      <c r="E21" s="16" t="s">
        <v>26</v>
      </c>
      <c r="F21" s="16" t="s">
        <v>26</v>
      </c>
      <c r="G21" s="16" t="s">
        <v>26</v>
      </c>
      <c r="H21" s="16" t="s">
        <v>26</v>
      </c>
      <c r="I21" s="16" t="s">
        <v>26</v>
      </c>
      <c r="J21" s="16">
        <v>-1141.74</v>
      </c>
      <c r="K21" s="16" t="s">
        <v>26</v>
      </c>
      <c r="L21" s="16" t="s">
        <v>26</v>
      </c>
      <c r="M21" s="16" t="s">
        <v>26</v>
      </c>
      <c r="N21" s="16">
        <f t="shared" si="1"/>
        <v>163458.62</v>
      </c>
      <c r="O21" s="12"/>
      <c r="P21" s="18" t="s">
        <v>64</v>
      </c>
      <c r="Q21" s="18" t="s">
        <v>65</v>
      </c>
      <c r="R21" s="19"/>
      <c r="S21" s="19"/>
      <c r="T21" s="18" t="s">
        <v>66</v>
      </c>
      <c r="U21" s="19" t="s">
        <v>67</v>
      </c>
      <c r="V21" s="18" t="s">
        <v>68</v>
      </c>
      <c r="W21" s="19" t="s">
        <v>69</v>
      </c>
      <c r="X21" s="18" t="s">
        <v>70</v>
      </c>
      <c r="Y21" s="18" t="s">
        <v>71</v>
      </c>
    </row>
    <row r="22" spans="1:26" ht="15" customHeight="1">
      <c r="B22" s="14" t="s">
        <v>72</v>
      </c>
      <c r="C22" s="15" t="s">
        <v>36</v>
      </c>
      <c r="D22" s="16">
        <v>0</v>
      </c>
      <c r="E22" s="16" t="s">
        <v>26</v>
      </c>
      <c r="F22" s="16" t="s">
        <v>26</v>
      </c>
      <c r="G22" s="16" t="s">
        <v>26</v>
      </c>
      <c r="H22" s="16" t="s">
        <v>26</v>
      </c>
      <c r="I22" s="16" t="s">
        <v>26</v>
      </c>
      <c r="J22" s="16" t="s">
        <v>26</v>
      </c>
      <c r="K22" s="16" t="s">
        <v>26</v>
      </c>
      <c r="L22" s="16" t="s">
        <v>26</v>
      </c>
      <c r="M22" s="16" t="s">
        <v>26</v>
      </c>
      <c r="N22" s="16">
        <f t="shared" si="1"/>
        <v>0</v>
      </c>
      <c r="O22" s="12"/>
      <c r="P22" s="18" t="s">
        <v>73</v>
      </c>
      <c r="Q22" s="18" t="s">
        <v>74</v>
      </c>
      <c r="R22" s="18"/>
      <c r="S22" s="18"/>
      <c r="T22" s="18" t="s">
        <v>75</v>
      </c>
      <c r="U22" s="18"/>
      <c r="V22" s="18" t="s">
        <v>76</v>
      </c>
      <c r="W22" s="18"/>
      <c r="X22" s="18" t="s">
        <v>77</v>
      </c>
      <c r="Y22" s="18" t="s">
        <v>78</v>
      </c>
    </row>
    <row r="23" spans="1:26" ht="27.75" customHeight="1">
      <c r="B23" s="9" t="s">
        <v>79</v>
      </c>
      <c r="C23" s="10" t="s">
        <v>80</v>
      </c>
      <c r="D23" s="11">
        <f t="shared" ref="D23:M23" si="4">SUM(D24:D25)</f>
        <v>15105.67</v>
      </c>
      <c r="E23" s="11">
        <f t="shared" si="4"/>
        <v>11575</v>
      </c>
      <c r="F23" s="11">
        <f t="shared" si="4"/>
        <v>0</v>
      </c>
      <c r="G23" s="11">
        <f t="shared" si="4"/>
        <v>0</v>
      </c>
      <c r="H23" s="11">
        <f t="shared" si="4"/>
        <v>0</v>
      </c>
      <c r="I23" s="11">
        <f t="shared" si="4"/>
        <v>0</v>
      </c>
      <c r="J23" s="11">
        <f t="shared" si="4"/>
        <v>-14860.189999999999</v>
      </c>
      <c r="K23" s="11">
        <f t="shared" si="4"/>
        <v>0</v>
      </c>
      <c r="L23" s="11">
        <f t="shared" si="4"/>
        <v>0</v>
      </c>
      <c r="M23" s="11">
        <f t="shared" si="4"/>
        <v>0</v>
      </c>
      <c r="N23" s="11">
        <f t="shared" si="1"/>
        <v>11820.48</v>
      </c>
      <c r="O23" s="12"/>
      <c r="P23" s="13"/>
      <c r="Q23" s="13"/>
      <c r="R23" s="13"/>
      <c r="S23" s="13"/>
      <c r="T23" s="13"/>
      <c r="U23" s="13"/>
      <c r="V23" s="13"/>
      <c r="W23" s="13"/>
      <c r="X23" s="13"/>
      <c r="Y23" s="20"/>
    </row>
    <row r="24" spans="1:26" ht="15" customHeight="1">
      <c r="B24" s="14" t="s">
        <v>81</v>
      </c>
      <c r="C24" s="15" t="s">
        <v>25</v>
      </c>
      <c r="D24" s="16">
        <v>6651.68</v>
      </c>
      <c r="E24" s="16">
        <v>4.5474735088645998E-13</v>
      </c>
      <c r="F24" s="16">
        <v>854.04</v>
      </c>
      <c r="G24" s="16" t="s">
        <v>26</v>
      </c>
      <c r="H24" s="16" t="s">
        <v>26</v>
      </c>
      <c r="I24" s="16" t="s">
        <v>26</v>
      </c>
      <c r="J24" s="16">
        <v>-4038.98</v>
      </c>
      <c r="K24" s="16" t="s">
        <v>26</v>
      </c>
      <c r="L24" s="16" t="s">
        <v>26</v>
      </c>
      <c r="M24" s="16" t="s">
        <v>26</v>
      </c>
      <c r="N24" s="16">
        <f t="shared" si="1"/>
        <v>3466.7400000000002</v>
      </c>
      <c r="O24" s="12"/>
      <c r="P24" s="18" t="s">
        <v>82</v>
      </c>
      <c r="Q24" s="18" t="s">
        <v>83</v>
      </c>
      <c r="R24" s="19"/>
      <c r="S24" s="19"/>
      <c r="T24" s="18" t="s">
        <v>84</v>
      </c>
      <c r="U24" s="19" t="s">
        <v>85</v>
      </c>
      <c r="V24" s="18" t="s">
        <v>86</v>
      </c>
      <c r="W24" s="19" t="s">
        <v>87</v>
      </c>
      <c r="X24" s="18" t="s">
        <v>88</v>
      </c>
      <c r="Y24" s="18" t="s">
        <v>89</v>
      </c>
    </row>
    <row r="25" spans="1:26" ht="15" customHeight="1">
      <c r="B25" s="14" t="s">
        <v>90</v>
      </c>
      <c r="C25" s="15" t="s">
        <v>36</v>
      </c>
      <c r="D25" s="16">
        <v>8453.99</v>
      </c>
      <c r="E25" s="16">
        <v>11575</v>
      </c>
      <c r="F25" s="16">
        <v>-854.04</v>
      </c>
      <c r="G25" s="16" t="s">
        <v>26</v>
      </c>
      <c r="H25" s="16" t="s">
        <v>26</v>
      </c>
      <c r="I25" s="16" t="s">
        <v>26</v>
      </c>
      <c r="J25" s="16">
        <v>-10821.21</v>
      </c>
      <c r="K25" s="16" t="s">
        <v>26</v>
      </c>
      <c r="L25" s="16" t="s">
        <v>26</v>
      </c>
      <c r="M25" s="16" t="s">
        <v>26</v>
      </c>
      <c r="N25" s="16">
        <f t="shared" si="1"/>
        <v>8353.739999999998</v>
      </c>
      <c r="O25" s="12"/>
      <c r="P25" s="18" t="s">
        <v>91</v>
      </c>
      <c r="Q25" s="18" t="s">
        <v>92</v>
      </c>
      <c r="R25" s="18"/>
      <c r="S25" s="18"/>
      <c r="T25" s="18" t="s">
        <v>93</v>
      </c>
      <c r="U25" s="18"/>
      <c r="V25" s="18" t="s">
        <v>94</v>
      </c>
      <c r="W25" s="18"/>
      <c r="X25" s="18" t="s">
        <v>95</v>
      </c>
      <c r="Y25" s="18" t="s">
        <v>96</v>
      </c>
    </row>
    <row r="26" spans="1:26" ht="28.5" customHeight="1">
      <c r="B26" s="9" t="s">
        <v>97</v>
      </c>
      <c r="C26" s="10" t="s">
        <v>98</v>
      </c>
      <c r="D26" s="11">
        <f t="shared" ref="D26:M26" si="5">SUM(D14,D17,D20,D23)</f>
        <v>732428.23</v>
      </c>
      <c r="E26" s="11">
        <f t="shared" si="5"/>
        <v>460863.9</v>
      </c>
      <c r="F26" s="11">
        <f t="shared" si="5"/>
        <v>0</v>
      </c>
      <c r="G26" s="11">
        <f t="shared" si="5"/>
        <v>0</v>
      </c>
      <c r="H26" s="11">
        <f t="shared" si="5"/>
        <v>0</v>
      </c>
      <c r="I26" s="11">
        <f t="shared" si="5"/>
        <v>0</v>
      </c>
      <c r="J26" s="11">
        <f t="shared" si="5"/>
        <v>-465071.22000000003</v>
      </c>
      <c r="K26" s="11">
        <f t="shared" si="5"/>
        <v>0</v>
      </c>
      <c r="L26" s="11">
        <f t="shared" si="5"/>
        <v>-1776.3600000000001</v>
      </c>
      <c r="M26" s="11">
        <f t="shared" si="5"/>
        <v>0</v>
      </c>
      <c r="N26" s="11">
        <f t="shared" si="1"/>
        <v>726444.54999999993</v>
      </c>
      <c r="O26" s="12"/>
      <c r="P26" s="13"/>
      <c r="Q26" s="13"/>
      <c r="R26" s="13"/>
      <c r="S26" s="13"/>
      <c r="T26" s="13"/>
      <c r="U26" s="13"/>
      <c r="V26" s="13"/>
      <c r="W26" s="13"/>
      <c r="X26" s="13"/>
      <c r="Y26" s="21"/>
    </row>
    <row r="27" spans="1:26" ht="15" customHeight="1">
      <c r="B27" s="216" t="s">
        <v>99</v>
      </c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</row>
    <row r="28" spans="1:26" customFormat="1" ht="15" customHeight="1">
      <c r="A28" s="22"/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</row>
    <row r="29" spans="1:26" customFormat="1" ht="15" customHeight="1">
      <c r="A29" s="22"/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Z29" s="22"/>
    </row>
    <row r="30" spans="1:26" s="23" customFormat="1" ht="12.75" customHeight="1">
      <c r="A30" s="22"/>
    </row>
  </sheetData>
  <mergeCells count="13">
    <mergeCell ref="P11:P12"/>
    <mergeCell ref="Q11:Y11"/>
    <mergeCell ref="B27:N29"/>
    <mergeCell ref="B7:N7"/>
    <mergeCell ref="B1:N1"/>
    <mergeCell ref="B5:N5"/>
    <mergeCell ref="B6:N6"/>
    <mergeCell ref="B9:N9"/>
    <mergeCell ref="B11:B12"/>
    <mergeCell ref="C11:C12"/>
    <mergeCell ref="D11:D12"/>
    <mergeCell ref="E11:M11"/>
    <mergeCell ref="N11:N12"/>
  </mergeCells>
  <printOptions horizontalCentered="1"/>
  <pageMargins left="0" right="0" top="0" bottom="0" header="0" footer="0"/>
  <pageSetup paperSize="9" scale="63" fitToHeight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1</vt:i4>
      </vt:variant>
    </vt:vector>
  </HeadingPairs>
  <TitlesOfParts>
    <vt:vector size="4" baseType="lpstr">
      <vt:lpstr>Finansinės būklės ataskaita</vt:lpstr>
      <vt:lpstr>Veiklos rezultatų ataskaita</vt:lpstr>
      <vt:lpstr>Finansavimo sumos</vt:lpstr>
      <vt:lpstr>'Finansavimo sumos'!Print_Titles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Anna Belych</dc:creator>
  <cp:lastModifiedBy>Gargždų Kultūros centras</cp:lastModifiedBy>
  <cp:lastPrinted>2023-07-31T10:10:25Z</cp:lastPrinted>
  <dcterms:created xsi:type="dcterms:W3CDTF">1996-10-14T23:33:28Z</dcterms:created>
  <dcterms:modified xsi:type="dcterms:W3CDTF">2024-04-16T05:26:17Z</dcterms:modified>
</cp:coreProperties>
</file>